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202300"/>
  <mc:AlternateContent xmlns:mc="http://schemas.openxmlformats.org/markup-compatibility/2006">
    <mc:Choice Requires="x15">
      <x15ac:absPath xmlns:x15ac="http://schemas.microsoft.com/office/spreadsheetml/2010/11/ac" url="https://iconstruccion-my.sharepoint.com/personal/rnarvaez_iconstruccion_cl/Documents/CES Planillas/"/>
    </mc:Choice>
  </mc:AlternateContent>
  <xr:revisionPtr revIDLastSave="41" documentId="8_{7DC33F10-4C1D-4C87-BC7B-7133EF98D21E}" xr6:coauthVersionLast="47" xr6:coauthVersionMax="47" xr10:uidLastSave="{9EF73D12-BAB3-4131-9DB7-75017A74C801}"/>
  <bookViews>
    <workbookView xWindow="28680" yWindow="-120" windowWidth="29040" windowHeight="15720" activeTab="1" xr2:uid="{C89F33CA-AAAE-4C78-8777-AC7A3C3EB29B}"/>
  </bookViews>
  <sheets>
    <sheet name="20R - 20.1" sheetId="1" r:id="rId1"/>
    <sheet name="7R - 7 - 21R - 21" sheetId="3" r:id="rId2"/>
    <sheet name="Tabla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3" l="1"/>
  <c r="E57" i="3"/>
  <c r="E46" i="3"/>
  <c r="E31" i="3"/>
  <c r="AF96" i="3"/>
  <c r="AG84" i="3"/>
  <c r="AF83" i="3"/>
  <c r="AF82" i="3"/>
  <c r="AF81" i="3"/>
  <c r="AF79" i="3"/>
  <c r="AC96" i="3"/>
  <c r="AD84" i="3"/>
  <c r="AC83" i="3"/>
  <c r="AC82" i="3"/>
  <c r="AC81" i="3"/>
  <c r="AC79" i="3"/>
  <c r="Z96" i="3"/>
  <c r="AA84" i="3"/>
  <c r="Z83" i="3"/>
  <c r="Z82" i="3"/>
  <c r="Z81" i="3"/>
  <c r="Z79" i="3"/>
  <c r="W96" i="3"/>
  <c r="X84" i="3"/>
  <c r="W83" i="3"/>
  <c r="W82" i="3"/>
  <c r="W81" i="3"/>
  <c r="W79" i="3"/>
  <c r="T96" i="3"/>
  <c r="U84" i="3"/>
  <c r="T83" i="3"/>
  <c r="T82" i="3"/>
  <c r="T81" i="3"/>
  <c r="T79" i="3"/>
  <c r="Q96" i="3"/>
  <c r="R84" i="3"/>
  <c r="Q83" i="3"/>
  <c r="Q82" i="3"/>
  <c r="Q81" i="3"/>
  <c r="Q79" i="3"/>
  <c r="AF166" i="1"/>
  <c r="AF156" i="1"/>
  <c r="AF146" i="1"/>
  <c r="AG139" i="1"/>
  <c r="AF136" i="1"/>
  <c r="AF126" i="1"/>
  <c r="AF119" i="1"/>
  <c r="AF116" i="1"/>
  <c r="AG110" i="1"/>
  <c r="AG142" i="1" s="1"/>
  <c r="AF110" i="1"/>
  <c r="AG109" i="1"/>
  <c r="AG141" i="1" s="1"/>
  <c r="AF109" i="1"/>
  <c r="AG108" i="1"/>
  <c r="AG140" i="1" s="1"/>
  <c r="AF108" i="1"/>
  <c r="AG107" i="1"/>
  <c r="AF107" i="1"/>
  <c r="AF139" i="1" s="1"/>
  <c r="AG106" i="1"/>
  <c r="AF106" i="1"/>
  <c r="AF104" i="1"/>
  <c r="AG100" i="1"/>
  <c r="AG132" i="1" s="1"/>
  <c r="AF100" i="1"/>
  <c r="AG99" i="1"/>
  <c r="AG131" i="1" s="1"/>
  <c r="AF99" i="1"/>
  <c r="AG98" i="1"/>
  <c r="AG130" i="1" s="1"/>
  <c r="AF98" i="1"/>
  <c r="AG97" i="1"/>
  <c r="AG129" i="1" s="1"/>
  <c r="AF97" i="1"/>
  <c r="AF129" i="1" s="1"/>
  <c r="AG96" i="1"/>
  <c r="AF96" i="1"/>
  <c r="AF94" i="1"/>
  <c r="AG90" i="1"/>
  <c r="AG122" i="1" s="1"/>
  <c r="AF90" i="1"/>
  <c r="AG89" i="1"/>
  <c r="AG121" i="1" s="1"/>
  <c r="AF89" i="1"/>
  <c r="AG88" i="1"/>
  <c r="AG120" i="1" s="1"/>
  <c r="AF88" i="1"/>
  <c r="AG87" i="1"/>
  <c r="AG119" i="1" s="1"/>
  <c r="AF87" i="1"/>
  <c r="AG86" i="1"/>
  <c r="AF86" i="1"/>
  <c r="AF84" i="1"/>
  <c r="AG78" i="1"/>
  <c r="AG77" i="1"/>
  <c r="AG76" i="1"/>
  <c r="AG75" i="1"/>
  <c r="AG74" i="1"/>
  <c r="AF72" i="1"/>
  <c r="AF64" i="1"/>
  <c r="AF58" i="1"/>
  <c r="AF78" i="1" s="1"/>
  <c r="AF57" i="1"/>
  <c r="AF77" i="1" s="1"/>
  <c r="AF56" i="1"/>
  <c r="AF76" i="1" s="1"/>
  <c r="AF55" i="1"/>
  <c r="AF75" i="1" s="1"/>
  <c r="AF54" i="1"/>
  <c r="AF74" i="1" s="1"/>
  <c r="AF52" i="1"/>
  <c r="AF46" i="1"/>
  <c r="AF45" i="1"/>
  <c r="AF44" i="1"/>
  <c r="AF43" i="1"/>
  <c r="AF42" i="1"/>
  <c r="AF41" i="1"/>
  <c r="AF40" i="1"/>
  <c r="AC166" i="1"/>
  <c r="AC156" i="1"/>
  <c r="AC146" i="1"/>
  <c r="AC139" i="1"/>
  <c r="AC136" i="1"/>
  <c r="AC126" i="1"/>
  <c r="AD119" i="1"/>
  <c r="AC119" i="1"/>
  <c r="AC116" i="1"/>
  <c r="AD110" i="1"/>
  <c r="AD142" i="1" s="1"/>
  <c r="AC110" i="1"/>
  <c r="AD109" i="1"/>
  <c r="AD141" i="1" s="1"/>
  <c r="AC109" i="1"/>
  <c r="AD108" i="1"/>
  <c r="AD140" i="1" s="1"/>
  <c r="AC108" i="1"/>
  <c r="AD107" i="1"/>
  <c r="AD139" i="1" s="1"/>
  <c r="AC107" i="1"/>
  <c r="AD106" i="1"/>
  <c r="AC106" i="1"/>
  <c r="AC104" i="1"/>
  <c r="AD100" i="1"/>
  <c r="AD132" i="1" s="1"/>
  <c r="AC100" i="1"/>
  <c r="AD99" i="1"/>
  <c r="AD131" i="1" s="1"/>
  <c r="AC99" i="1"/>
  <c r="AD98" i="1"/>
  <c r="AD130" i="1" s="1"/>
  <c r="AC98" i="1"/>
  <c r="AD97" i="1"/>
  <c r="AD129" i="1" s="1"/>
  <c r="AC97" i="1"/>
  <c r="AC129" i="1" s="1"/>
  <c r="AD96" i="1"/>
  <c r="AC96" i="1"/>
  <c r="AC94" i="1"/>
  <c r="AD90" i="1"/>
  <c r="AD122" i="1" s="1"/>
  <c r="AC90" i="1"/>
  <c r="AD89" i="1"/>
  <c r="AD121" i="1" s="1"/>
  <c r="AC89" i="1"/>
  <c r="AD88" i="1"/>
  <c r="AD120" i="1" s="1"/>
  <c r="AC88" i="1"/>
  <c r="AD87" i="1"/>
  <c r="AC87" i="1"/>
  <c r="AD86" i="1"/>
  <c r="AC86" i="1"/>
  <c r="AC84" i="1"/>
  <c r="AD78" i="1"/>
  <c r="AD77" i="1"/>
  <c r="AD76" i="1"/>
  <c r="AD75" i="1"/>
  <c r="AD74" i="1"/>
  <c r="AC72" i="1"/>
  <c r="AC64" i="1"/>
  <c r="AC58" i="1"/>
  <c r="AC78" i="1" s="1"/>
  <c r="AC57" i="1"/>
  <c r="AC77" i="1" s="1"/>
  <c r="AC56" i="1"/>
  <c r="AC76" i="1" s="1"/>
  <c r="AC55" i="1"/>
  <c r="AC75" i="1" s="1"/>
  <c r="AC54" i="1"/>
  <c r="AC74" i="1" s="1"/>
  <c r="AC52" i="1"/>
  <c r="AC46" i="1"/>
  <c r="AC45" i="1"/>
  <c r="AC44" i="1"/>
  <c r="AC43" i="1"/>
  <c r="AC42" i="1"/>
  <c r="AC41" i="1"/>
  <c r="AC40" i="1"/>
  <c r="Z166" i="1"/>
  <c r="Z156" i="1"/>
  <c r="Z146" i="1"/>
  <c r="AA139" i="1"/>
  <c r="Z136" i="1"/>
  <c r="Z126" i="1"/>
  <c r="AA119" i="1"/>
  <c r="Z116" i="1"/>
  <c r="AA110" i="1"/>
  <c r="AA142" i="1" s="1"/>
  <c r="Z110" i="1"/>
  <c r="AA109" i="1"/>
  <c r="AA141" i="1" s="1"/>
  <c r="Z109" i="1"/>
  <c r="AA108" i="1"/>
  <c r="AA140" i="1" s="1"/>
  <c r="Z108" i="1"/>
  <c r="AA107" i="1"/>
  <c r="Z107" i="1"/>
  <c r="Z139" i="1" s="1"/>
  <c r="AA106" i="1"/>
  <c r="Z106" i="1"/>
  <c r="Z104" i="1"/>
  <c r="AA100" i="1"/>
  <c r="AA132" i="1" s="1"/>
  <c r="Z100" i="1"/>
  <c r="AA99" i="1"/>
  <c r="AA131" i="1" s="1"/>
  <c r="Z99" i="1"/>
  <c r="AA98" i="1"/>
  <c r="AA130" i="1" s="1"/>
  <c r="Z98" i="1"/>
  <c r="AA97" i="1"/>
  <c r="AA129" i="1" s="1"/>
  <c r="Z97" i="1"/>
  <c r="Z129" i="1" s="1"/>
  <c r="AA96" i="1"/>
  <c r="Z96" i="1"/>
  <c r="Z94" i="1"/>
  <c r="AA90" i="1"/>
  <c r="AA122" i="1" s="1"/>
  <c r="Z90" i="1"/>
  <c r="AA89" i="1"/>
  <c r="AA121" i="1" s="1"/>
  <c r="Z89" i="1"/>
  <c r="AA88" i="1"/>
  <c r="AA120" i="1" s="1"/>
  <c r="Z88" i="1"/>
  <c r="AA87" i="1"/>
  <c r="Z87" i="1"/>
  <c r="Z119" i="1" s="1"/>
  <c r="AA86" i="1"/>
  <c r="Z86" i="1"/>
  <c r="Z84" i="1"/>
  <c r="AA78" i="1"/>
  <c r="AA77" i="1"/>
  <c r="AA76" i="1"/>
  <c r="AA75" i="1"/>
  <c r="AA74" i="1"/>
  <c r="Z72" i="1"/>
  <c r="Z64" i="1"/>
  <c r="Z58" i="1"/>
  <c r="Z78" i="1" s="1"/>
  <c r="Z57" i="1"/>
  <c r="Z77" i="1" s="1"/>
  <c r="Z56" i="1"/>
  <c r="Z76" i="1" s="1"/>
  <c r="Z55" i="1"/>
  <c r="Z75" i="1" s="1"/>
  <c r="Z54" i="1"/>
  <c r="Z74" i="1" s="1"/>
  <c r="Z52" i="1"/>
  <c r="Z46" i="1"/>
  <c r="Z45" i="1"/>
  <c r="Z44" i="1"/>
  <c r="Z43" i="1"/>
  <c r="Z42" i="1"/>
  <c r="Z41" i="1"/>
  <c r="Z40" i="1"/>
  <c r="W166" i="1"/>
  <c r="W156" i="1"/>
  <c r="W146" i="1"/>
  <c r="W136" i="1"/>
  <c r="W129" i="1"/>
  <c r="W126" i="1"/>
  <c r="W119" i="1"/>
  <c r="W116" i="1"/>
  <c r="X110" i="1"/>
  <c r="X142" i="1" s="1"/>
  <c r="W110" i="1"/>
  <c r="X109" i="1"/>
  <c r="X141" i="1" s="1"/>
  <c r="W109" i="1"/>
  <c r="X108" i="1"/>
  <c r="X140" i="1" s="1"/>
  <c r="W108" i="1"/>
  <c r="X107" i="1"/>
  <c r="X139" i="1" s="1"/>
  <c r="W107" i="1"/>
  <c r="W139" i="1" s="1"/>
  <c r="X106" i="1"/>
  <c r="W106" i="1"/>
  <c r="W104" i="1"/>
  <c r="X100" i="1"/>
  <c r="X132" i="1" s="1"/>
  <c r="W100" i="1"/>
  <c r="X99" i="1"/>
  <c r="X131" i="1" s="1"/>
  <c r="W99" i="1"/>
  <c r="X98" i="1"/>
  <c r="X130" i="1" s="1"/>
  <c r="W98" i="1"/>
  <c r="X97" i="1"/>
  <c r="X129" i="1" s="1"/>
  <c r="W97" i="1"/>
  <c r="X96" i="1"/>
  <c r="W96" i="1"/>
  <c r="W94" i="1"/>
  <c r="X90" i="1"/>
  <c r="X122" i="1" s="1"/>
  <c r="W90" i="1"/>
  <c r="X89" i="1"/>
  <c r="X121" i="1" s="1"/>
  <c r="W89" i="1"/>
  <c r="X88" i="1"/>
  <c r="X120" i="1" s="1"/>
  <c r="W88" i="1"/>
  <c r="X87" i="1"/>
  <c r="X119" i="1" s="1"/>
  <c r="W87" i="1"/>
  <c r="X86" i="1"/>
  <c r="W86" i="1"/>
  <c r="W84" i="1"/>
  <c r="X78" i="1"/>
  <c r="X77" i="1"/>
  <c r="X76" i="1"/>
  <c r="X75" i="1"/>
  <c r="X74" i="1"/>
  <c r="W72" i="1"/>
  <c r="W64" i="1"/>
  <c r="W58" i="1"/>
  <c r="W78" i="1" s="1"/>
  <c r="W57" i="1"/>
  <c r="W77" i="1" s="1"/>
  <c r="W56" i="1"/>
  <c r="W76" i="1" s="1"/>
  <c r="W55" i="1"/>
  <c r="W75" i="1" s="1"/>
  <c r="W54" i="1"/>
  <c r="W74" i="1" s="1"/>
  <c r="W52" i="1"/>
  <c r="W46" i="1"/>
  <c r="W45" i="1"/>
  <c r="W44" i="1"/>
  <c r="W43" i="1"/>
  <c r="W42" i="1"/>
  <c r="W41" i="1"/>
  <c r="W40" i="1"/>
  <c r="T166" i="1"/>
  <c r="T156" i="1"/>
  <c r="T146" i="1"/>
  <c r="T136" i="1"/>
  <c r="U129" i="1"/>
  <c r="T129" i="1"/>
  <c r="T126" i="1"/>
  <c r="U119" i="1"/>
  <c r="T116" i="1"/>
  <c r="U110" i="1"/>
  <c r="U142" i="1" s="1"/>
  <c r="T110" i="1"/>
  <c r="U109" i="1"/>
  <c r="U141" i="1" s="1"/>
  <c r="T109" i="1"/>
  <c r="U108" i="1"/>
  <c r="U140" i="1" s="1"/>
  <c r="T108" i="1"/>
  <c r="U107" i="1"/>
  <c r="U139" i="1" s="1"/>
  <c r="T107" i="1"/>
  <c r="T139" i="1" s="1"/>
  <c r="U106" i="1"/>
  <c r="T106" i="1"/>
  <c r="T104" i="1"/>
  <c r="U100" i="1"/>
  <c r="U132" i="1" s="1"/>
  <c r="T100" i="1"/>
  <c r="U99" i="1"/>
  <c r="U131" i="1" s="1"/>
  <c r="T99" i="1"/>
  <c r="U98" i="1"/>
  <c r="U130" i="1" s="1"/>
  <c r="T98" i="1"/>
  <c r="U97" i="1"/>
  <c r="T97" i="1"/>
  <c r="U96" i="1"/>
  <c r="T96" i="1"/>
  <c r="T94" i="1"/>
  <c r="U90" i="1"/>
  <c r="U122" i="1" s="1"/>
  <c r="T90" i="1"/>
  <c r="U89" i="1"/>
  <c r="U121" i="1" s="1"/>
  <c r="T89" i="1"/>
  <c r="U88" i="1"/>
  <c r="U120" i="1" s="1"/>
  <c r="T88" i="1"/>
  <c r="U87" i="1"/>
  <c r="T87" i="1"/>
  <c r="T119" i="1" s="1"/>
  <c r="U86" i="1"/>
  <c r="T86" i="1"/>
  <c r="T84" i="1"/>
  <c r="U78" i="1"/>
  <c r="U77" i="1"/>
  <c r="U76" i="1"/>
  <c r="U75" i="1"/>
  <c r="U74" i="1"/>
  <c r="T72" i="1"/>
  <c r="T64" i="1"/>
  <c r="T58" i="1"/>
  <c r="T78" i="1" s="1"/>
  <c r="T57" i="1"/>
  <c r="T77" i="1" s="1"/>
  <c r="T56" i="1"/>
  <c r="T76" i="1" s="1"/>
  <c r="T55" i="1"/>
  <c r="T75" i="1" s="1"/>
  <c r="T54" i="1"/>
  <c r="T74" i="1" s="1"/>
  <c r="T52" i="1"/>
  <c r="T46" i="1"/>
  <c r="T45" i="1"/>
  <c r="T44" i="1"/>
  <c r="T43" i="1"/>
  <c r="T42" i="1"/>
  <c r="T41" i="1"/>
  <c r="T40" i="1"/>
  <c r="Q166" i="1"/>
  <c r="Q156" i="1"/>
  <c r="Q146" i="1"/>
  <c r="Q136" i="1"/>
  <c r="R129" i="1"/>
  <c r="Q126" i="1"/>
  <c r="Q116" i="1"/>
  <c r="R110" i="1"/>
  <c r="R142" i="1" s="1"/>
  <c r="Q110" i="1"/>
  <c r="R109" i="1"/>
  <c r="R141" i="1" s="1"/>
  <c r="Q109" i="1"/>
  <c r="R108" i="1"/>
  <c r="R140" i="1" s="1"/>
  <c r="Q108" i="1"/>
  <c r="R107" i="1"/>
  <c r="R139" i="1" s="1"/>
  <c r="Q107" i="1"/>
  <c r="Q139" i="1" s="1"/>
  <c r="R106" i="1"/>
  <c r="Q106" i="1"/>
  <c r="Q104" i="1"/>
  <c r="R100" i="1"/>
  <c r="R132" i="1" s="1"/>
  <c r="Q100" i="1"/>
  <c r="R99" i="1"/>
  <c r="R131" i="1" s="1"/>
  <c r="Q99" i="1"/>
  <c r="R98" i="1"/>
  <c r="R130" i="1" s="1"/>
  <c r="Q98" i="1"/>
  <c r="R97" i="1"/>
  <c r="Q97" i="1"/>
  <c r="Q129" i="1" s="1"/>
  <c r="R96" i="1"/>
  <c r="Q96" i="1"/>
  <c r="Q94" i="1"/>
  <c r="R90" i="1"/>
  <c r="R122" i="1" s="1"/>
  <c r="Q90" i="1"/>
  <c r="R89" i="1"/>
  <c r="R121" i="1" s="1"/>
  <c r="Q89" i="1"/>
  <c r="R88" i="1"/>
  <c r="R120" i="1" s="1"/>
  <c r="Q88" i="1"/>
  <c r="R87" i="1"/>
  <c r="R119" i="1" s="1"/>
  <c r="Q87" i="1"/>
  <c r="Q119" i="1" s="1"/>
  <c r="R86" i="1"/>
  <c r="Q86" i="1"/>
  <c r="Q84" i="1"/>
  <c r="R78" i="1"/>
  <c r="R77" i="1"/>
  <c r="R76" i="1"/>
  <c r="R75" i="1"/>
  <c r="R74" i="1"/>
  <c r="Q72" i="1"/>
  <c r="Q64" i="1"/>
  <c r="Q58" i="1"/>
  <c r="Q78" i="1" s="1"/>
  <c r="Q57" i="1"/>
  <c r="Q77" i="1" s="1"/>
  <c r="Q56" i="1"/>
  <c r="Q76" i="1" s="1"/>
  <c r="Q55" i="1"/>
  <c r="Q75" i="1" s="1"/>
  <c r="Q54" i="1"/>
  <c r="Q74" i="1" s="1"/>
  <c r="Q52" i="1"/>
  <c r="Q46" i="1"/>
  <c r="Q45" i="1"/>
  <c r="Q44" i="1"/>
  <c r="Q43" i="1"/>
  <c r="Q42" i="1"/>
  <c r="Q41" i="1"/>
  <c r="Q40" i="1"/>
  <c r="N166" i="1"/>
  <c r="N156" i="1"/>
  <c r="N146" i="1"/>
  <c r="N136" i="1"/>
  <c r="N129" i="1"/>
  <c r="N126" i="1"/>
  <c r="N116" i="1"/>
  <c r="O110" i="1"/>
  <c r="O142" i="1" s="1"/>
  <c r="N110" i="1"/>
  <c r="O109" i="1"/>
  <c r="O141" i="1" s="1"/>
  <c r="N109" i="1"/>
  <c r="O108" i="1"/>
  <c r="O140" i="1" s="1"/>
  <c r="N108" i="1"/>
  <c r="O107" i="1"/>
  <c r="O139" i="1" s="1"/>
  <c r="N107" i="1"/>
  <c r="O106" i="1"/>
  <c r="N106" i="1"/>
  <c r="N104" i="1"/>
  <c r="O100" i="1"/>
  <c r="O132" i="1" s="1"/>
  <c r="N100" i="1"/>
  <c r="O99" i="1"/>
  <c r="O131" i="1" s="1"/>
  <c r="N99" i="1"/>
  <c r="O98" i="1"/>
  <c r="O130" i="1" s="1"/>
  <c r="N98" i="1"/>
  <c r="O97" i="1"/>
  <c r="O129" i="1" s="1"/>
  <c r="N97" i="1"/>
  <c r="O96" i="1"/>
  <c r="N96" i="1"/>
  <c r="N94" i="1"/>
  <c r="O90" i="1"/>
  <c r="O122" i="1" s="1"/>
  <c r="N90" i="1"/>
  <c r="O89" i="1"/>
  <c r="O121" i="1" s="1"/>
  <c r="N89" i="1"/>
  <c r="O88" i="1"/>
  <c r="O120" i="1" s="1"/>
  <c r="N88" i="1"/>
  <c r="O87" i="1"/>
  <c r="O119" i="1" s="1"/>
  <c r="N87" i="1"/>
  <c r="N119" i="1" s="1"/>
  <c r="O86" i="1"/>
  <c r="N86" i="1"/>
  <c r="N84" i="1"/>
  <c r="O78" i="1"/>
  <c r="O77" i="1"/>
  <c r="O76" i="1"/>
  <c r="O75" i="1"/>
  <c r="O74" i="1"/>
  <c r="N72" i="1"/>
  <c r="N64" i="1"/>
  <c r="N58" i="1"/>
  <c r="N78" i="1" s="1"/>
  <c r="N57" i="1"/>
  <c r="N77" i="1" s="1"/>
  <c r="N56" i="1"/>
  <c r="N76" i="1" s="1"/>
  <c r="N55" i="1"/>
  <c r="N75" i="1" s="1"/>
  <c r="N54" i="1"/>
  <c r="N74" i="1" s="1"/>
  <c r="N52" i="1"/>
  <c r="N46" i="1"/>
  <c r="N139" i="1" s="1"/>
  <c r="N45" i="1"/>
  <c r="N44" i="1"/>
  <c r="N43" i="1"/>
  <c r="N42" i="1"/>
  <c r="N41" i="1"/>
  <c r="N40" i="1"/>
  <c r="K166" i="1"/>
  <c r="K156" i="1"/>
  <c r="K146" i="1"/>
  <c r="L139" i="1"/>
  <c r="K136" i="1"/>
  <c r="L129" i="1"/>
  <c r="K126" i="1"/>
  <c r="K116" i="1"/>
  <c r="L110" i="1"/>
  <c r="L142" i="1" s="1"/>
  <c r="K110" i="1"/>
  <c r="L109" i="1"/>
  <c r="L141" i="1" s="1"/>
  <c r="K109" i="1"/>
  <c r="L108" i="1"/>
  <c r="L140" i="1" s="1"/>
  <c r="K108" i="1"/>
  <c r="L107" i="1"/>
  <c r="K107" i="1"/>
  <c r="L106" i="1"/>
  <c r="K106" i="1"/>
  <c r="K104" i="1"/>
  <c r="L100" i="1"/>
  <c r="L132" i="1" s="1"/>
  <c r="K100" i="1"/>
  <c r="L99" i="1"/>
  <c r="L131" i="1" s="1"/>
  <c r="K99" i="1"/>
  <c r="L98" i="1"/>
  <c r="L130" i="1" s="1"/>
  <c r="K98" i="1"/>
  <c r="L97" i="1"/>
  <c r="K97" i="1"/>
  <c r="L96" i="1"/>
  <c r="K96" i="1"/>
  <c r="K94" i="1"/>
  <c r="L90" i="1"/>
  <c r="L122" i="1" s="1"/>
  <c r="K90" i="1"/>
  <c r="L89" i="1"/>
  <c r="L121" i="1" s="1"/>
  <c r="K89" i="1"/>
  <c r="L88" i="1"/>
  <c r="L120" i="1" s="1"/>
  <c r="K88" i="1"/>
  <c r="L87" i="1"/>
  <c r="L119" i="1" s="1"/>
  <c r="K87" i="1"/>
  <c r="L86" i="1"/>
  <c r="K86" i="1"/>
  <c r="K84" i="1"/>
  <c r="L78" i="1"/>
  <c r="L77" i="1"/>
  <c r="L76" i="1"/>
  <c r="L75" i="1"/>
  <c r="L74" i="1"/>
  <c r="K72" i="1"/>
  <c r="K64" i="1"/>
  <c r="K58" i="1"/>
  <c r="K78" i="1" s="1"/>
  <c r="K57" i="1"/>
  <c r="K77" i="1" s="1"/>
  <c r="K56" i="1"/>
  <c r="K76" i="1" s="1"/>
  <c r="K55" i="1"/>
  <c r="K75" i="1" s="1"/>
  <c r="K54" i="1"/>
  <c r="K74" i="1" s="1"/>
  <c r="K52" i="1"/>
  <c r="K46" i="1"/>
  <c r="K139" i="1" s="1"/>
  <c r="K45" i="1"/>
  <c r="K44" i="1"/>
  <c r="K43" i="1"/>
  <c r="K42" i="1"/>
  <c r="K41" i="1"/>
  <c r="K40" i="1"/>
  <c r="H166" i="1"/>
  <c r="H156" i="1"/>
  <c r="H146" i="1"/>
  <c r="I139" i="1"/>
  <c r="H136" i="1"/>
  <c r="H126" i="1"/>
  <c r="H116" i="1"/>
  <c r="I110" i="1"/>
  <c r="I142" i="1" s="1"/>
  <c r="H110" i="1"/>
  <c r="I109" i="1"/>
  <c r="I141" i="1" s="1"/>
  <c r="H109" i="1"/>
  <c r="I108" i="1"/>
  <c r="I140" i="1" s="1"/>
  <c r="H108" i="1"/>
  <c r="I107" i="1"/>
  <c r="H107" i="1"/>
  <c r="I106" i="1"/>
  <c r="H106" i="1"/>
  <c r="H104" i="1"/>
  <c r="I100" i="1"/>
  <c r="I132" i="1" s="1"/>
  <c r="H100" i="1"/>
  <c r="I99" i="1"/>
  <c r="I131" i="1" s="1"/>
  <c r="H99" i="1"/>
  <c r="I98" i="1"/>
  <c r="I130" i="1" s="1"/>
  <c r="H98" i="1"/>
  <c r="I97" i="1"/>
  <c r="I129" i="1" s="1"/>
  <c r="H97" i="1"/>
  <c r="H129" i="1" s="1"/>
  <c r="I96" i="1"/>
  <c r="H96" i="1"/>
  <c r="H94" i="1"/>
  <c r="I90" i="1"/>
  <c r="I122" i="1" s="1"/>
  <c r="H90" i="1"/>
  <c r="I89" i="1"/>
  <c r="I121" i="1" s="1"/>
  <c r="H89" i="1"/>
  <c r="I88" i="1"/>
  <c r="I120" i="1" s="1"/>
  <c r="H88" i="1"/>
  <c r="I87" i="1"/>
  <c r="I119" i="1" s="1"/>
  <c r="H87" i="1"/>
  <c r="I86" i="1"/>
  <c r="H86" i="1"/>
  <c r="H84" i="1"/>
  <c r="I78" i="1"/>
  <c r="I77" i="1"/>
  <c r="I76" i="1"/>
  <c r="I75" i="1"/>
  <c r="I74" i="1"/>
  <c r="H72" i="1"/>
  <c r="H64" i="1"/>
  <c r="H58" i="1"/>
  <c r="H78" i="1" s="1"/>
  <c r="H57" i="1"/>
  <c r="H77" i="1" s="1"/>
  <c r="H56" i="1"/>
  <c r="H76" i="1" s="1"/>
  <c r="H55" i="1"/>
  <c r="H75" i="1" s="1"/>
  <c r="H54" i="1"/>
  <c r="H74" i="1" s="1"/>
  <c r="H52" i="1"/>
  <c r="H46" i="1"/>
  <c r="H45" i="1"/>
  <c r="H44" i="1"/>
  <c r="H43" i="1"/>
  <c r="H42" i="1"/>
  <c r="H119" i="1" s="1"/>
  <c r="H41" i="1"/>
  <c r="H40" i="1"/>
  <c r="H96" i="3"/>
  <c r="I84" i="3"/>
  <c r="H83" i="3"/>
  <c r="H82" i="3"/>
  <c r="H81" i="3"/>
  <c r="H79" i="3"/>
  <c r="K96" i="3"/>
  <c r="L84" i="3"/>
  <c r="K83" i="3"/>
  <c r="K82" i="3"/>
  <c r="K81" i="3"/>
  <c r="K79" i="3"/>
  <c r="N96" i="3"/>
  <c r="O84" i="3"/>
  <c r="N83" i="3"/>
  <c r="N82" i="3"/>
  <c r="N81" i="3"/>
  <c r="N79" i="3"/>
  <c r="K119" i="1" l="1"/>
  <c r="K149" i="1" s="1"/>
  <c r="K159" i="1" s="1"/>
  <c r="K129" i="1"/>
  <c r="H139" i="1"/>
  <c r="H149" i="1" s="1"/>
  <c r="H159" i="1" s="1"/>
  <c r="O138" i="1"/>
  <c r="AC84" i="3"/>
  <c r="AD118" i="1"/>
  <c r="AA118" i="1"/>
  <c r="AG138" i="1"/>
  <c r="W84" i="3"/>
  <c r="Q84" i="3"/>
  <c r="T84" i="3"/>
  <c r="AF84" i="3"/>
  <c r="Z84" i="3"/>
  <c r="X138" i="1"/>
  <c r="W142" i="1"/>
  <c r="N131" i="1"/>
  <c r="O118" i="1"/>
  <c r="O148" i="1" s="1"/>
  <c r="O158" i="1" s="1"/>
  <c r="K118" i="1"/>
  <c r="Z142" i="1"/>
  <c r="H128" i="1"/>
  <c r="L118" i="1"/>
  <c r="H122" i="1"/>
  <c r="W122" i="1"/>
  <c r="W128" i="1"/>
  <c r="W132" i="1"/>
  <c r="Q118" i="1"/>
  <c r="T131" i="1"/>
  <c r="U138" i="1"/>
  <c r="X128" i="1"/>
  <c r="H138" i="1"/>
  <c r="L128" i="1"/>
  <c r="W131" i="1"/>
  <c r="AA128" i="1"/>
  <c r="I138" i="1"/>
  <c r="K130" i="1"/>
  <c r="U118" i="1"/>
  <c r="AC121" i="1"/>
  <c r="AD128" i="1"/>
  <c r="I118" i="1"/>
  <c r="L138" i="1"/>
  <c r="N149" i="1"/>
  <c r="N159" i="1" s="1"/>
  <c r="O128" i="1"/>
  <c r="R118" i="1"/>
  <c r="Z118" i="1"/>
  <c r="AC140" i="1"/>
  <c r="AC118" i="1"/>
  <c r="N132" i="1"/>
  <c r="R128" i="1"/>
  <c r="O151" i="1"/>
  <c r="O161" i="1" s="1"/>
  <c r="K121" i="1"/>
  <c r="N140" i="1"/>
  <c r="U152" i="1"/>
  <c r="U162" i="1" s="1"/>
  <c r="H140" i="1"/>
  <c r="L150" i="1"/>
  <c r="L160" i="1" s="1"/>
  <c r="T122" i="1"/>
  <c r="T128" i="1"/>
  <c r="Z131" i="1"/>
  <c r="AF128" i="1"/>
  <c r="H118" i="1"/>
  <c r="N128" i="1"/>
  <c r="Q142" i="1"/>
  <c r="U128" i="1"/>
  <c r="AA138" i="1"/>
  <c r="AF122" i="1"/>
  <c r="AF149" i="1"/>
  <c r="AF159" i="1" s="1"/>
  <c r="AG128" i="1"/>
  <c r="L151" i="1"/>
  <c r="L161" i="1" s="1"/>
  <c r="H141" i="1"/>
  <c r="K138" i="1"/>
  <c r="O150" i="1"/>
  <c r="O160" i="1" s="1"/>
  <c r="R151" i="1"/>
  <c r="R161" i="1" s="1"/>
  <c r="R138" i="1"/>
  <c r="T118" i="1"/>
  <c r="X118" i="1"/>
  <c r="W149" i="1"/>
  <c r="W159" i="1" s="1"/>
  <c r="Z130" i="1"/>
  <c r="AC138" i="1"/>
  <c r="AG118" i="1"/>
  <c r="AG152" i="1"/>
  <c r="AG162" i="1" s="1"/>
  <c r="AG150" i="1"/>
  <c r="AG160" i="1" s="1"/>
  <c r="H131" i="1"/>
  <c r="H120" i="1"/>
  <c r="I128" i="1"/>
  <c r="K142" i="1"/>
  <c r="N138" i="1"/>
  <c r="X149" i="1"/>
  <c r="X159" i="1" s="1"/>
  <c r="Z138" i="1"/>
  <c r="AD138" i="1"/>
  <c r="AG149" i="1"/>
  <c r="AG159" i="1" s="1"/>
  <c r="I151" i="1"/>
  <c r="I161" i="1" s="1"/>
  <c r="H132" i="1"/>
  <c r="L149" i="1"/>
  <c r="L159" i="1" s="1"/>
  <c r="Q121" i="1"/>
  <c r="Q128" i="1"/>
  <c r="R149" i="1"/>
  <c r="R159" i="1" s="1"/>
  <c r="T130" i="1"/>
  <c r="T120" i="1"/>
  <c r="X150" i="1"/>
  <c r="X160" i="1" s="1"/>
  <c r="K128" i="1"/>
  <c r="O149" i="1"/>
  <c r="O159" i="1" s="1"/>
  <c r="Q122" i="1"/>
  <c r="U149" i="1"/>
  <c r="U159" i="1" s="1"/>
  <c r="Z149" i="1"/>
  <c r="Z159" i="1" s="1"/>
  <c r="AC128" i="1"/>
  <c r="AD149" i="1"/>
  <c r="AD159" i="1" s="1"/>
  <c r="AF131" i="1"/>
  <c r="AF138" i="1"/>
  <c r="K122" i="1"/>
  <c r="N122" i="1"/>
  <c r="Q131" i="1"/>
  <c r="R150" i="1"/>
  <c r="R160" i="1" s="1"/>
  <c r="T141" i="1"/>
  <c r="T138" i="1"/>
  <c r="Z122" i="1"/>
  <c r="Z128" i="1"/>
  <c r="AA149" i="1"/>
  <c r="AA159" i="1" s="1"/>
  <c r="AC131" i="1"/>
  <c r="AC122" i="1"/>
  <c r="W121" i="1"/>
  <c r="I149" i="1"/>
  <c r="I159" i="1" s="1"/>
  <c r="K131" i="1"/>
  <c r="Q138" i="1"/>
  <c r="W118" i="1"/>
  <c r="AD150" i="1"/>
  <c r="AD160" i="1" s="1"/>
  <c r="AF140" i="1"/>
  <c r="AF118" i="1"/>
  <c r="AF132" i="1"/>
  <c r="AG151" i="1"/>
  <c r="AG161" i="1" s="1"/>
  <c r="AF120" i="1"/>
  <c r="AF141" i="1"/>
  <c r="AF121" i="1"/>
  <c r="AF142" i="1"/>
  <c r="AF130" i="1"/>
  <c r="AD152" i="1"/>
  <c r="AD162" i="1" s="1"/>
  <c r="AC149" i="1"/>
  <c r="AC159" i="1" s="1"/>
  <c r="AD151" i="1"/>
  <c r="AD161" i="1" s="1"/>
  <c r="AC120" i="1"/>
  <c r="AC141" i="1"/>
  <c r="AC142" i="1"/>
  <c r="AC132" i="1"/>
  <c r="AC130" i="1"/>
  <c r="AA151" i="1"/>
  <c r="AA161" i="1" s="1"/>
  <c r="AA150" i="1"/>
  <c r="AA160" i="1" s="1"/>
  <c r="AA152" i="1"/>
  <c r="AA162" i="1" s="1"/>
  <c r="Z140" i="1"/>
  <c r="Z132" i="1"/>
  <c r="Z120" i="1"/>
  <c r="Z141" i="1"/>
  <c r="Z121" i="1"/>
  <c r="X151" i="1"/>
  <c r="X161" i="1" s="1"/>
  <c r="X152" i="1"/>
  <c r="X162" i="1" s="1"/>
  <c r="W120" i="1"/>
  <c r="W141" i="1"/>
  <c r="W130" i="1"/>
  <c r="W138" i="1"/>
  <c r="W140" i="1"/>
  <c r="U150" i="1"/>
  <c r="U160" i="1" s="1"/>
  <c r="T149" i="1"/>
  <c r="T159" i="1" s="1"/>
  <c r="U151" i="1"/>
  <c r="U161" i="1" s="1"/>
  <c r="T140" i="1"/>
  <c r="T132" i="1"/>
  <c r="T121" i="1"/>
  <c r="T142" i="1"/>
  <c r="R152" i="1"/>
  <c r="R162" i="1" s="1"/>
  <c r="Q149" i="1"/>
  <c r="Q159" i="1" s="1"/>
  <c r="Q140" i="1"/>
  <c r="Q132" i="1"/>
  <c r="Q120" i="1"/>
  <c r="Q141" i="1"/>
  <c r="Q130" i="1"/>
  <c r="O152" i="1"/>
  <c r="O162" i="1" s="1"/>
  <c r="N120" i="1"/>
  <c r="N141" i="1"/>
  <c r="N121" i="1"/>
  <c r="N142" i="1"/>
  <c r="N130" i="1"/>
  <c r="N118" i="1"/>
  <c r="L152" i="1"/>
  <c r="L162" i="1" s="1"/>
  <c r="K132" i="1"/>
  <c r="K120" i="1"/>
  <c r="K141" i="1"/>
  <c r="K140" i="1"/>
  <c r="I152" i="1"/>
  <c r="I162" i="1" s="1"/>
  <c r="I150" i="1"/>
  <c r="I160" i="1" s="1"/>
  <c r="H121" i="1"/>
  <c r="H142" i="1"/>
  <c r="H130" i="1"/>
  <c r="H84" i="3"/>
  <c r="N84" i="3"/>
  <c r="K84" i="3"/>
  <c r="K151" i="1" l="1"/>
  <c r="K161" i="1" s="1"/>
  <c r="AF148" i="1"/>
  <c r="AF158" i="1" s="1"/>
  <c r="X148" i="1"/>
  <c r="X158" i="1" s="1"/>
  <c r="X168" i="1" s="1"/>
  <c r="X171" i="1" s="1"/>
  <c r="N148" i="1"/>
  <c r="N158" i="1" s="1"/>
  <c r="H148" i="1"/>
  <c r="H158" i="1" s="1"/>
  <c r="AD148" i="1"/>
  <c r="AD158" i="1" s="1"/>
  <c r="AD168" i="1" s="1"/>
  <c r="AD171" i="1" s="1"/>
  <c r="Z151" i="1"/>
  <c r="Z161" i="1" s="1"/>
  <c r="N152" i="1"/>
  <c r="N162" i="1" s="1"/>
  <c r="I148" i="1"/>
  <c r="I158" i="1" s="1"/>
  <c r="I168" i="1" s="1"/>
  <c r="I171" i="1" s="1"/>
  <c r="T148" i="1"/>
  <c r="T158" i="1" s="1"/>
  <c r="AA148" i="1"/>
  <c r="AA158" i="1" s="1"/>
  <c r="AA168" i="1" s="1"/>
  <c r="AA171" i="1" s="1"/>
  <c r="W148" i="1"/>
  <c r="W158" i="1" s="1"/>
  <c r="K148" i="1"/>
  <c r="K158" i="1" s="1"/>
  <c r="R148" i="1"/>
  <c r="R158" i="1" s="1"/>
  <c r="R168" i="1" s="1"/>
  <c r="R171" i="1" s="1"/>
  <c r="H152" i="1"/>
  <c r="H162" i="1" s="1"/>
  <c r="Z148" i="1"/>
  <c r="Z158" i="1" s="1"/>
  <c r="L148" i="1"/>
  <c r="L158" i="1" s="1"/>
  <c r="L168" i="1" s="1"/>
  <c r="L171" i="1" s="1"/>
  <c r="T151" i="1"/>
  <c r="T161" i="1" s="1"/>
  <c r="Q148" i="1"/>
  <c r="Q158" i="1" s="1"/>
  <c r="U148" i="1"/>
  <c r="U158" i="1" s="1"/>
  <c r="U168" i="1" s="1"/>
  <c r="U171" i="1" s="1"/>
  <c r="W152" i="1"/>
  <c r="W162" i="1" s="1"/>
  <c r="N151" i="1"/>
  <c r="N161" i="1" s="1"/>
  <c r="AC151" i="1"/>
  <c r="AC161" i="1" s="1"/>
  <c r="H151" i="1"/>
  <c r="H161" i="1" s="1"/>
  <c r="AC148" i="1"/>
  <c r="AC158" i="1" s="1"/>
  <c r="T150" i="1"/>
  <c r="T160" i="1" s="1"/>
  <c r="H150" i="1"/>
  <c r="H160" i="1" s="1"/>
  <c r="O168" i="1"/>
  <c r="O171" i="1" s="1"/>
  <c r="Z150" i="1"/>
  <c r="Z160" i="1" s="1"/>
  <c r="K152" i="1"/>
  <c r="K162" i="1" s="1"/>
  <c r="W150" i="1"/>
  <c r="W160" i="1" s="1"/>
  <c r="Z152" i="1"/>
  <c r="Z162" i="1" s="1"/>
  <c r="Q151" i="1"/>
  <c r="Q161" i="1" s="1"/>
  <c r="Q152" i="1"/>
  <c r="Q162" i="1" s="1"/>
  <c r="AF152" i="1"/>
  <c r="AF162" i="1" s="1"/>
  <c r="AG148" i="1"/>
  <c r="AG158" i="1" s="1"/>
  <c r="AG168" i="1" s="1"/>
  <c r="AG171" i="1" s="1"/>
  <c r="W151" i="1"/>
  <c r="W161" i="1" s="1"/>
  <c r="T152" i="1"/>
  <c r="T162" i="1" s="1"/>
  <c r="AC152" i="1"/>
  <c r="AC162" i="1" s="1"/>
  <c r="AF150" i="1"/>
  <c r="AF160" i="1" s="1"/>
  <c r="AF151" i="1"/>
  <c r="AF161" i="1" s="1"/>
  <c r="AC150" i="1"/>
  <c r="AC160" i="1" s="1"/>
  <c r="Q150" i="1"/>
  <c r="Q160" i="1" s="1"/>
  <c r="N150" i="1"/>
  <c r="N160" i="1" s="1"/>
  <c r="K150" i="1"/>
  <c r="K160" i="1" s="1"/>
  <c r="E24" i="3"/>
  <c r="AF85" i="3" s="1"/>
  <c r="AF104" i="3" s="1"/>
  <c r="AF105" i="3" s="1"/>
  <c r="E83" i="3"/>
  <c r="E82" i="3"/>
  <c r="E81" i="3"/>
  <c r="H168" i="1" l="1"/>
  <c r="H170" i="1" s="1"/>
  <c r="K168" i="1"/>
  <c r="K170" i="1" s="1"/>
  <c r="R85" i="3"/>
  <c r="AD85" i="3"/>
  <c r="AG85" i="3"/>
  <c r="AA85" i="3"/>
  <c r="AC85" i="3"/>
  <c r="AC104" i="3" s="1"/>
  <c r="AC105" i="3" s="1"/>
  <c r="X85" i="3"/>
  <c r="U85" i="3"/>
  <c r="W85" i="3"/>
  <c r="W104" i="3" s="1"/>
  <c r="W105" i="3" s="1"/>
  <c r="Q85" i="3"/>
  <c r="Q104" i="3" s="1"/>
  <c r="Q105" i="3" s="1"/>
  <c r="Z85" i="3"/>
  <c r="Z104" i="3" s="1"/>
  <c r="Z105" i="3" s="1"/>
  <c r="T85" i="3"/>
  <c r="T104" i="3" s="1"/>
  <c r="T105" i="3" s="1"/>
  <c r="N168" i="1"/>
  <c r="N170" i="1" s="1"/>
  <c r="W168" i="1"/>
  <c r="W170" i="1" s="1"/>
  <c r="T168" i="1"/>
  <c r="T170" i="1" s="1"/>
  <c r="AC168" i="1"/>
  <c r="AC170" i="1" s="1"/>
  <c r="Z168" i="1"/>
  <c r="Z170" i="1" s="1"/>
  <c r="Q168" i="1"/>
  <c r="Q170" i="1" s="1"/>
  <c r="AF168" i="1"/>
  <c r="AF170" i="1" s="1"/>
  <c r="I85" i="3"/>
  <c r="I102" i="3" s="1"/>
  <c r="I109" i="3" s="1"/>
  <c r="H85" i="3"/>
  <c r="H104" i="3" s="1"/>
  <c r="H105" i="3" s="1"/>
  <c r="L85" i="3"/>
  <c r="L102" i="3" s="1"/>
  <c r="L109" i="3" s="1"/>
  <c r="K85" i="3"/>
  <c r="K104" i="3" s="1"/>
  <c r="K105" i="3" s="1"/>
  <c r="N85" i="3"/>
  <c r="N104" i="3" s="1"/>
  <c r="N105" i="3" s="1"/>
  <c r="O85" i="3"/>
  <c r="O102" i="3" s="1"/>
  <c r="O109" i="3" s="1"/>
  <c r="T102" i="3" l="1"/>
  <c r="T108" i="3" s="1"/>
  <c r="U106" i="3"/>
  <c r="U107" i="3" s="1"/>
  <c r="U102" i="3"/>
  <c r="U109" i="3" s="1"/>
  <c r="W102" i="3"/>
  <c r="W108" i="3" s="1"/>
  <c r="X102" i="3"/>
  <c r="X109" i="3" s="1"/>
  <c r="X106" i="3"/>
  <c r="X107" i="3" s="1"/>
  <c r="AA106" i="3"/>
  <c r="AA107" i="3" s="1"/>
  <c r="AA102" i="3"/>
  <c r="AA109" i="3" s="1"/>
  <c r="Z102" i="3"/>
  <c r="Z108" i="3" s="1"/>
  <c r="AG102" i="3"/>
  <c r="AG109" i="3" s="1"/>
  <c r="AG106" i="3"/>
  <c r="AG107" i="3" s="1"/>
  <c r="AF102" i="3"/>
  <c r="AF108" i="3" s="1"/>
  <c r="AD102" i="3"/>
  <c r="AD109" i="3" s="1"/>
  <c r="AC102" i="3"/>
  <c r="AC108" i="3" s="1"/>
  <c r="AD106" i="3"/>
  <c r="AD107" i="3" s="1"/>
  <c r="R106" i="3"/>
  <c r="R107" i="3" s="1"/>
  <c r="Q102" i="3"/>
  <c r="Q108" i="3" s="1"/>
  <c r="R102" i="3"/>
  <c r="R109" i="3" s="1"/>
  <c r="I106" i="3"/>
  <c r="I107" i="3" s="1"/>
  <c r="H102" i="3"/>
  <c r="H108" i="3" s="1"/>
  <c r="L106" i="3"/>
  <c r="L107" i="3" s="1"/>
  <c r="K102" i="3"/>
  <c r="K108" i="3" s="1"/>
  <c r="N102" i="3"/>
  <c r="N108" i="3" s="1"/>
  <c r="O106" i="3"/>
  <c r="O107" i="3" s="1"/>
  <c r="E96" i="3"/>
  <c r="F84" i="3"/>
  <c r="E79" i="3"/>
  <c r="E33" i="3" l="1"/>
  <c r="E34" i="3" s="1"/>
  <c r="F85" i="3"/>
  <c r="E84" i="3"/>
  <c r="E85" i="3" s="1"/>
  <c r="E104" i="3" s="1"/>
  <c r="E105" i="3" s="1"/>
  <c r="E42" i="3" s="1"/>
  <c r="E102" i="3" l="1"/>
  <c r="E108" i="3" s="1"/>
  <c r="E53" i="3" s="1"/>
  <c r="F102" i="3"/>
  <c r="F109" i="3" s="1"/>
  <c r="E54" i="3" s="1"/>
  <c r="F106" i="3"/>
  <c r="F107" i="3" s="1"/>
  <c r="E43" i="3" s="1"/>
  <c r="E44" i="3" l="1"/>
  <c r="E47" i="3" s="1"/>
  <c r="E55" i="3"/>
  <c r="E166" i="1"/>
  <c r="E156" i="1"/>
  <c r="E146" i="1"/>
  <c r="E136" i="1"/>
  <c r="E126" i="1"/>
  <c r="E116" i="1"/>
  <c r="E104" i="1"/>
  <c r="E94" i="1"/>
  <c r="E84" i="1"/>
  <c r="E72" i="1"/>
  <c r="E64" i="1"/>
  <c r="E52" i="1"/>
  <c r="E59" i="3" l="1"/>
  <c r="E48" i="3"/>
  <c r="E40" i="1"/>
  <c r="E58" i="1" l="1"/>
  <c r="F110" i="1" l="1"/>
  <c r="F142" i="1" s="1"/>
  <c r="E110" i="1"/>
  <c r="F109" i="1"/>
  <c r="F141" i="1" s="1"/>
  <c r="E109" i="1"/>
  <c r="F108" i="1"/>
  <c r="F140" i="1" s="1"/>
  <c r="E108" i="1"/>
  <c r="F107" i="1"/>
  <c r="F139" i="1" s="1"/>
  <c r="E107" i="1"/>
  <c r="F106" i="1"/>
  <c r="E106" i="1"/>
  <c r="E97" i="1"/>
  <c r="F97" i="1"/>
  <c r="F129" i="1" s="1"/>
  <c r="E98" i="1"/>
  <c r="F98" i="1"/>
  <c r="F130" i="1" s="1"/>
  <c r="E99" i="1"/>
  <c r="F99" i="1"/>
  <c r="F131" i="1" s="1"/>
  <c r="E100" i="1"/>
  <c r="F100" i="1"/>
  <c r="F132" i="1" s="1"/>
  <c r="F96" i="1"/>
  <c r="E96" i="1"/>
  <c r="E87" i="1"/>
  <c r="F87" i="1"/>
  <c r="F119" i="1" s="1"/>
  <c r="E88" i="1"/>
  <c r="F88" i="1"/>
  <c r="F120" i="1" s="1"/>
  <c r="E89" i="1"/>
  <c r="F89" i="1"/>
  <c r="F121" i="1" s="1"/>
  <c r="E90" i="1"/>
  <c r="F90" i="1"/>
  <c r="F122" i="1" s="1"/>
  <c r="F86" i="1"/>
  <c r="E86" i="1"/>
  <c r="F138" i="1" l="1"/>
  <c r="F118" i="1"/>
  <c r="F128" i="1"/>
  <c r="F78" i="1"/>
  <c r="F152" i="1" s="1"/>
  <c r="F162" i="1" s="1"/>
  <c r="F77" i="1"/>
  <c r="F151" i="1" s="1"/>
  <c r="F161" i="1" s="1"/>
  <c r="F76" i="1"/>
  <c r="F150" i="1" s="1"/>
  <c r="F160" i="1" s="1"/>
  <c r="F75" i="1"/>
  <c r="F149" i="1" s="1"/>
  <c r="F159" i="1" s="1"/>
  <c r="F74" i="1"/>
  <c r="E57" i="1"/>
  <c r="E56" i="1"/>
  <c r="E76" i="1" s="1"/>
  <c r="E55" i="1"/>
  <c r="E54" i="1"/>
  <c r="E74" i="1" s="1"/>
  <c r="E46" i="1"/>
  <c r="E139" i="1" s="1"/>
  <c r="E45" i="1"/>
  <c r="E44" i="1"/>
  <c r="E129" i="1" s="1"/>
  <c r="E43" i="1"/>
  <c r="E42" i="1"/>
  <c r="E119" i="1" s="1"/>
  <c r="E41" i="1"/>
  <c r="F148" i="1" l="1"/>
  <c r="F158" i="1" s="1"/>
  <c r="F168" i="1" s="1"/>
  <c r="E131" i="1"/>
  <c r="E132" i="1"/>
  <c r="E130" i="1"/>
  <c r="E142" i="1"/>
  <c r="E141" i="1"/>
  <c r="E140" i="1"/>
  <c r="E138" i="1"/>
  <c r="E128" i="1"/>
  <c r="E121" i="1"/>
  <c r="E120" i="1"/>
  <c r="E122" i="1"/>
  <c r="E118" i="1"/>
  <c r="E75" i="1"/>
  <c r="E149" i="1" s="1"/>
  <c r="E159" i="1" s="1"/>
  <c r="E77" i="1"/>
  <c r="E78" i="1"/>
  <c r="F171" i="1" l="1"/>
  <c r="E23" i="1" s="1"/>
  <c r="E152" i="1"/>
  <c r="E162" i="1" s="1"/>
  <c r="E148" i="1"/>
  <c r="E158" i="1" s="1"/>
  <c r="E150" i="1"/>
  <c r="E160" i="1" s="1"/>
  <c r="E151" i="1"/>
  <c r="E161" i="1" s="1"/>
  <c r="E168" i="1" l="1"/>
  <c r="E170" i="1" l="1"/>
  <c r="E22" i="1" l="1"/>
  <c r="E24" i="1" s="1"/>
  <c r="E28" i="1" s="1"/>
  <c r="E26" i="1" l="1"/>
  <c r="E29" i="1" l="1"/>
  <c r="E30" i="1" s="1"/>
</calcChain>
</file>

<file path=xl/sharedStrings.xml><?xml version="1.0" encoding="utf-8"?>
<sst xmlns="http://schemas.openxmlformats.org/spreadsheetml/2006/main" count="732" uniqueCount="208">
  <si>
    <t>Nombre del proyecto</t>
  </si>
  <si>
    <t>Código</t>
  </si>
  <si>
    <t>Superficie construida (m²)</t>
  </si>
  <si>
    <t>Destino</t>
  </si>
  <si>
    <t>Oficinas y servicios</t>
  </si>
  <si>
    <t>Cumplimiento de Requerimiento 20R</t>
  </si>
  <si>
    <t>Cumplimiento de Requerimiento 20.1</t>
  </si>
  <si>
    <t>Consumo de referencia (l)</t>
  </si>
  <si>
    <t>Reducción estimada del consumo (%)</t>
  </si>
  <si>
    <t>Consumo / superficie (l/m²)</t>
  </si>
  <si>
    <t>Usuarios</t>
  </si>
  <si>
    <t>Referencia</t>
  </si>
  <si>
    <t>Proyecto</t>
  </si>
  <si>
    <t>Jornadas al año</t>
  </si>
  <si>
    <t>Jornada completa</t>
  </si>
  <si>
    <t>Mujeres</t>
  </si>
  <si>
    <t>Hombres</t>
  </si>
  <si>
    <t>Media jornada</t>
  </si>
  <si>
    <t>Transitorio</t>
  </si>
  <si>
    <t>Artefacto sanitario</t>
  </si>
  <si>
    <t>Unidad</t>
  </si>
  <si>
    <t>Inodoros</t>
  </si>
  <si>
    <t>l/descarga</t>
  </si>
  <si>
    <t>Urinarios</t>
  </si>
  <si>
    <t>Lavamanos</t>
  </si>
  <si>
    <t>l/min</t>
  </si>
  <si>
    <t>Duchas</t>
  </si>
  <si>
    <t>Lavaplatos</t>
  </si>
  <si>
    <t>seg</t>
  </si>
  <si>
    <t>l/uso</t>
  </si>
  <si>
    <t>Educación</t>
  </si>
  <si>
    <t>Salud</t>
  </si>
  <si>
    <t>Seguridad</t>
  </si>
  <si>
    <t>Artefacto</t>
  </si>
  <si>
    <t>uso/día</t>
  </si>
  <si>
    <t>l</t>
  </si>
  <si>
    <t>Total artefactos</t>
  </si>
  <si>
    <t>Sistemas de Agua Potable Eficientes</t>
  </si>
  <si>
    <t>Estimación de usos diarios de artefactos sanitarios por usuario: jornada completa</t>
  </si>
  <si>
    <t>Estimación de usos diarios de artefactos sanitarios por usuario: media jornada</t>
  </si>
  <si>
    <t>Estimación de usos diarios de artefactos sanitarios por usuario: transitorios</t>
  </si>
  <si>
    <t>Puntaje de Requerimiento 20.1</t>
  </si>
  <si>
    <t>Andina (An)</t>
  </si>
  <si>
    <t>Sur Extremo (SE)</t>
  </si>
  <si>
    <t>Sur Interior (SI)</t>
  </si>
  <si>
    <t>Sur Litoral (SL)</t>
  </si>
  <si>
    <t>Central Interior (CI)</t>
  </si>
  <si>
    <t>Central Litoral (CL)</t>
  </si>
  <si>
    <t>Norte Valles Transversales (NVT)</t>
  </si>
  <si>
    <t>Norte Desértica (ND)</t>
  </si>
  <si>
    <t>Norte Litoral (NL)</t>
  </si>
  <si>
    <t>Zonas climáticas</t>
  </si>
  <si>
    <t>Zona climática</t>
  </si>
  <si>
    <t>Aceptable</t>
  </si>
  <si>
    <t>Bueno</t>
  </si>
  <si>
    <t>Muy bueno</t>
  </si>
  <si>
    <t>Consumo del proyecto (l)</t>
  </si>
  <si>
    <t>Esta hoja de cálculo puede ser utilizada para calcular el requerimiento obligatorio INST.Agua 20R y el requerimiento voluntario INST. Agua 20.1 de la Certificación Edificio Sustentable. La metodología de cálculo está descrita en el Apéndice 17: Sistemas de agua potable eficientes, del Manual de Evaluación y Calificación, Edificios de Uso Público, versión 1.1.</t>
  </si>
  <si>
    <t>Aspersión (regador de impacto)</t>
  </si>
  <si>
    <t>Aspersión (boquilla fija y rotores)</t>
  </si>
  <si>
    <t>Goteo</t>
  </si>
  <si>
    <t>Riego por manguera</t>
  </si>
  <si>
    <t>Aspersión (rotores MP Rotator)</t>
  </si>
  <si>
    <t>Microjet y microaspersores</t>
  </si>
  <si>
    <t>Gramíneas</t>
  </si>
  <si>
    <t>Cactáceas</t>
  </si>
  <si>
    <t>Aplicación mixta sin considerar césped</t>
  </si>
  <si>
    <t>Arbustos, trepadoras y crasas</t>
  </si>
  <si>
    <t>Cubresuelo, tapizantes y herbáceas</t>
  </si>
  <si>
    <t>Césped</t>
  </si>
  <si>
    <t>Factor densidad</t>
  </si>
  <si>
    <t>Factor microclima</t>
  </si>
  <si>
    <t>Bajo</t>
  </si>
  <si>
    <t>Medio (por defecto)</t>
  </si>
  <si>
    <t>Alto</t>
  </si>
  <si>
    <t>INST. Agua 20R - INST. Agua 20.1</t>
  </si>
  <si>
    <t>Árboles</t>
  </si>
  <si>
    <t>El tiempo de uso por defecto de griferías de lavamanos es de 15 segundos. En caso de que la grifería de lavamanos incluya control automatizado (temporizador o detector de presencia), ingresar un tiempo de uso de 12 segundos. En caso de que el proyectista estime un tiempo de uso menor, deberá justificar mediante memoria técnica (pagina 176 del Manual de Evaluación y Calificación).</t>
  </si>
  <si>
    <t>Arica</t>
  </si>
  <si>
    <t>Iquique</t>
  </si>
  <si>
    <t>Antofagasta</t>
  </si>
  <si>
    <t>Chañaral</t>
  </si>
  <si>
    <t>La Serena</t>
  </si>
  <si>
    <t>Calama</t>
  </si>
  <si>
    <t>Copiapó</t>
  </si>
  <si>
    <t>Vallenar</t>
  </si>
  <si>
    <t>Vicuña</t>
  </si>
  <si>
    <t>Ovalle</t>
  </si>
  <si>
    <t>Combarbalá</t>
  </si>
  <si>
    <t>Illapel</t>
  </si>
  <si>
    <t>Quintero</t>
  </si>
  <si>
    <t>Viña del Mar</t>
  </si>
  <si>
    <t>Valparaíso</t>
  </si>
  <si>
    <t>San Antonio</t>
  </si>
  <si>
    <t>Chanco</t>
  </si>
  <si>
    <t>San Felipe</t>
  </si>
  <si>
    <t>Santiago</t>
  </si>
  <si>
    <t>Rancagua</t>
  </si>
  <si>
    <t>Curicó</t>
  </si>
  <si>
    <t>Talca</t>
  </si>
  <si>
    <t>Linares</t>
  </si>
  <si>
    <t>Cauquenes</t>
  </si>
  <si>
    <t>Chillán</t>
  </si>
  <si>
    <t>Talcahuano</t>
  </si>
  <si>
    <t>Concepción</t>
  </si>
  <si>
    <t>Valdivia</t>
  </si>
  <si>
    <t>Puerto Montt</t>
  </si>
  <si>
    <t>Los Ángeles</t>
  </si>
  <si>
    <t>Traiguén</t>
  </si>
  <si>
    <t>Loncoche</t>
  </si>
  <si>
    <t>Osorno</t>
  </si>
  <si>
    <t>Ancud</t>
  </si>
  <si>
    <t>Castro</t>
  </si>
  <si>
    <t>Aysén</t>
  </si>
  <si>
    <t>Punta Arenas</t>
  </si>
  <si>
    <t>Potrerillos</t>
  </si>
  <si>
    <t>Otra</t>
  </si>
  <si>
    <t>Temuco</t>
  </si>
  <si>
    <t>Los Andes</t>
  </si>
  <si>
    <t>Puntaje 20.1</t>
  </si>
  <si>
    <t>Sistemas de riego</t>
  </si>
  <si>
    <t>Localidades</t>
  </si>
  <si>
    <t>Factores paisajismo</t>
  </si>
  <si>
    <t>Nombre del grupo</t>
  </si>
  <si>
    <t>Reducción de la evapotranspiración</t>
  </si>
  <si>
    <t>ARQ. Agua 7R - ARQ. Agua 7</t>
  </si>
  <si>
    <t>Reducción del consumo de agua para riego</t>
  </si>
  <si>
    <t>INST. Agua 21R - INST. Agua 21</t>
  </si>
  <si>
    <t>Esta hoja de cálculo puede ser utilizada para calcular los requerimientos obligatorios ARQ. Agua 7R e INST. Agua 21R; y los requerimientos voluntarios ARQ. Agua 7 e INST. Agua 21 de la Certificación Edificio Sustentable. La metodología de cálculo está descrita en el Apéndice 18 "Procedimiento para cálculo de paisajismo eficiente" y en el Apéndice 19 "Procedimiento para cálculo de instalación de riego eficiente", del Manual de Evaluación y Calificación, Edificios de Uso Público, versión 1.1.</t>
  </si>
  <si>
    <t>Seleccionar una localidad para definir la evapotranspiración local (Tabla 50). Para otras localidades y el ingreso de valores personalizados a partir de registros específicos, seleccionar la opción "otra" (pagina 182 del Manual de Evaluación y Calificación).</t>
  </si>
  <si>
    <t>Localidad</t>
  </si>
  <si>
    <t>Evapotranspiración local (mm)</t>
  </si>
  <si>
    <t>Si la localidad es "otra", ingresar un valor de evapotranspiración personalizado. En caso contrario, dejar la celda vacía.</t>
  </si>
  <si>
    <t>Evapotranspiración personalizada (mm)</t>
  </si>
  <si>
    <t>Área de paisajismo (m²)</t>
  </si>
  <si>
    <t>Área del terreno (m²)</t>
  </si>
  <si>
    <t>Paisajismo / terreno (%)</t>
  </si>
  <si>
    <t>¿Área de paisajismo suficiente para obtener puntaje (ARQ. Agua 7)?</t>
  </si>
  <si>
    <t>Evapotranspiración de referencia (mm)</t>
  </si>
  <si>
    <t>Evapotranspiración del proyecto (mm)</t>
  </si>
  <si>
    <t>Cumplimiento de Requerimiento 7R</t>
  </si>
  <si>
    <t>Cumplimiento de Requerimiento 7</t>
  </si>
  <si>
    <t>Puntaje de Requerimiento 7</t>
  </si>
  <si>
    <t>Consumo agua riego referencia (l)</t>
  </si>
  <si>
    <t>Consumo agua riego proyecto (l)</t>
  </si>
  <si>
    <t>Cumplimiento de Requerimiento 21R</t>
  </si>
  <si>
    <t>Cumplimiento de Requerimiento 21</t>
  </si>
  <si>
    <t>Puntaje de Requerimiento 21</t>
  </si>
  <si>
    <t>Parámetro</t>
  </si>
  <si>
    <t>Área del sector</t>
  </si>
  <si>
    <t>m²</t>
  </si>
  <si>
    <t>Tipo de vegetación</t>
  </si>
  <si>
    <t>Para calcular el factor de paisajismo se deben utilizar valores justificados por el proyectista, reflejados en el proyecto de paisajismo y riego, usando como referencia la Tabla 49.</t>
  </si>
  <si>
    <t>Factores paisajismo ref. (Tabla 49)</t>
  </si>
  <si>
    <t>Factor especie</t>
  </si>
  <si>
    <t>Factor de paisajismo</t>
  </si>
  <si>
    <t>Evapotranspiración</t>
  </si>
  <si>
    <t>mm</t>
  </si>
  <si>
    <t>Para el sistema proyectado, los valores deben ser justificados por el proyectista, de acuerdo con la Tabla 53. Si no incluye controlador de riego, la eficiencia debe ser 1.
Se considera que los sistemas de riego tecnificado son automatizados. Para sistemas no automatizados, la eficiencia debe ser 0,5.
El riego por goteo se debe ajustar al factor de densidad de las especies, considerado en el cálculo del coeficiente de paisajismo.</t>
  </si>
  <si>
    <t>Sistema de riego</t>
  </si>
  <si>
    <t>Eficiencia sistema riego</t>
  </si>
  <si>
    <t>Eficiencia control riego</t>
  </si>
  <si>
    <t>Consumo agua riego</t>
  </si>
  <si>
    <t>1. Identificación del proyecto</t>
  </si>
  <si>
    <t>2. Resultados</t>
  </si>
  <si>
    <t>3. Cálculos</t>
  </si>
  <si>
    <t>3.1. Estimación de usuarios</t>
  </si>
  <si>
    <t>3.2. Caracterización del consumo unitario de artefactos sanitarios</t>
  </si>
  <si>
    <t>3.3. Tiempo de uso de artefactos sanitarios</t>
  </si>
  <si>
    <t>3.4. Consumo de artefactos sanitarios en litros por uso</t>
  </si>
  <si>
    <t>3.5. Estimación de usos diarios de artefactos sanitarios por usuario</t>
  </si>
  <si>
    <t>3.5.1. Usuarios de jornada completa</t>
  </si>
  <si>
    <t>3.5.2. Usuarios de media jornada</t>
  </si>
  <si>
    <t>3.5.3. Usuarios transitorios</t>
  </si>
  <si>
    <t>3.6. Cálculo de usos diarios de artefactos sanitarios del proyecto</t>
  </si>
  <si>
    <t>3.6.1. Usuarios de jornada completa</t>
  </si>
  <si>
    <t>3.6.2. Usuarios de media jornada</t>
  </si>
  <si>
    <t>3.6.3. Usuarios transitorios</t>
  </si>
  <si>
    <t>3.7. Cálculo del consumo diario de artefactos sanitarios en litros</t>
  </si>
  <si>
    <t>3.8. Cálculo del consumo anual de artefactos sanitarios en litros</t>
  </si>
  <si>
    <t>3.9. Cálculo del consumo anual total</t>
  </si>
  <si>
    <t>2.1. Requerimientos de reducción de evapotranspiración</t>
  </si>
  <si>
    <t>2.2. Requerimientos de reducción del consumo de agua para riego</t>
  </si>
  <si>
    <t>3.1. Caracterización de sectores</t>
  </si>
  <si>
    <t>3.2. Factores de paisajismo por sector</t>
  </si>
  <si>
    <t>3.3. Caracterización de sistemas de riego</t>
  </si>
  <si>
    <t>Grupo 1 ↓</t>
  </si>
  <si>
    <t>Grupo 2 ↓</t>
  </si>
  <si>
    <t>Grupo 3 ↓</t>
  </si>
  <si>
    <t>Grupo 4 ↓</t>
  </si>
  <si>
    <t>Grupo 5 ↓</t>
  </si>
  <si>
    <t>Grupo 6 ↓</t>
  </si>
  <si>
    <t>Grupo 7 ↓</t>
  </si>
  <si>
    <t>Grupo 8 ↓</t>
  </si>
  <si>
    <t>Grupo 9 ↓</t>
  </si>
  <si>
    <t>Grupo 10 ↓</t>
  </si>
  <si>
    <t>Sector 1 ↓</t>
  </si>
  <si>
    <t>Sector 2 ↓</t>
  </si>
  <si>
    <t>Sector 3 ↓</t>
  </si>
  <si>
    <t>Sector 4 ↓</t>
  </si>
  <si>
    <t>Sector 5 ↓</t>
  </si>
  <si>
    <t>Sector 6 ↓</t>
  </si>
  <si>
    <t>Sector 7 ↓</t>
  </si>
  <si>
    <t>Sector 8 ↓</t>
  </si>
  <si>
    <t>Sector 9 ↓</t>
  </si>
  <si>
    <t>Sector 10 ↓</t>
  </si>
  <si>
    <t>En caso de que un grupo no contemple el uso de un determinado artefacto sanitario, ingresar un consumo igual a 0.</t>
  </si>
  <si>
    <t>Nombre del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</si>
</sst>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
  </numFmts>
  <fonts count="14" x14ac:knownFonts="1">
    <font>
      <sz val="11"/>
      <color theme="1"/>
      <name val="Aptos Narrow"/>
      <family val="2"/>
      <scheme val="minor"/>
    </font>
    <font>
      <sz val="11"/>
      <color theme="1"/>
      <name val="Aptos Narrow"/>
      <family val="2"/>
      <scheme val="minor"/>
    </font>
    <font>
      <sz val="11"/>
      <color theme="1"/>
      <name val="Calibri"/>
      <family val="2"/>
    </font>
    <font>
      <b/>
      <sz val="14"/>
      <color theme="1"/>
      <name val="Calibri"/>
      <family val="2"/>
    </font>
    <font>
      <i/>
      <sz val="11"/>
      <color theme="1"/>
      <name val="Calibri"/>
      <family val="2"/>
    </font>
    <font>
      <sz val="11"/>
      <name val="Calibri"/>
      <family val="2"/>
    </font>
    <font>
      <b/>
      <sz val="14"/>
      <name val="Calibri"/>
      <family val="2"/>
    </font>
    <font>
      <b/>
      <sz val="12"/>
      <name val="Calibri"/>
      <family val="2"/>
    </font>
    <font>
      <sz val="11"/>
      <color rgb="FF0000FF"/>
      <name val="Calibri"/>
      <family val="2"/>
    </font>
    <font>
      <sz val="9"/>
      <color rgb="FF0000FF"/>
      <name val="Calibri"/>
      <family val="2"/>
    </font>
    <font>
      <b/>
      <sz val="13"/>
      <color theme="1"/>
      <name val="Calibri"/>
      <family val="2"/>
    </font>
    <font>
      <b/>
      <sz val="16"/>
      <color theme="1"/>
      <name val="Calibri"/>
      <family val="2"/>
    </font>
    <font>
      <b/>
      <sz val="13"/>
      <name val="Calibri"/>
      <family val="2"/>
    </font>
    <font>
      <b/>
      <sz val="13"/>
      <color rgb="FF0000FF"/>
      <name val="Calibri"/>
      <family val="2"/>
    </font>
  </fonts>
  <fills count="4">
    <fill>
      <patternFill patternType="none"/>
    </fill>
    <fill>
      <patternFill patternType="gray125"/>
    </fill>
    <fill>
      <patternFill patternType="solid">
        <fgColor rgb="FFFFFEE1"/>
        <bgColor indexed="64"/>
      </patternFill>
    </fill>
    <fill>
      <patternFill patternType="solid">
        <fgColor theme="0" tint="-4.9989318521683403E-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bottom style="medium">
        <color indexed="64"/>
      </bottom>
      <diagonal/>
    </border>
    <border>
      <left/>
      <right/>
      <top style="thin">
        <color theme="0" tint="-0.249977111117893"/>
      </top>
      <bottom/>
      <diagonal/>
    </border>
  </borders>
  <cellStyleXfs count="2">
    <xf numFmtId="0" fontId="0" fillId="0" borderId="0"/>
    <xf numFmtId="9" fontId="1" fillId="0" borderId="0" applyFont="0" applyFill="0" applyBorder="0" applyAlignment="0" applyProtection="0"/>
  </cellStyleXfs>
  <cellXfs count="93">
    <xf numFmtId="0" fontId="0" fillId="0" borderId="0" xfId="0"/>
    <xf numFmtId="0" fontId="3" fillId="0" borderId="0" xfId="0" applyFont="1" applyAlignment="1">
      <alignment vertical="top"/>
    </xf>
    <xf numFmtId="0" fontId="2" fillId="0" borderId="0" xfId="0" applyFont="1" applyAlignment="1">
      <alignment vertical="top"/>
    </xf>
    <xf numFmtId="0" fontId="2" fillId="0" borderId="1" xfId="0" applyFont="1" applyBorder="1" applyAlignment="1">
      <alignment vertical="top"/>
    </xf>
    <xf numFmtId="3" fontId="2" fillId="0" borderId="1" xfId="0" applyNumberFormat="1" applyFont="1" applyBorder="1" applyAlignment="1">
      <alignment vertical="top"/>
    </xf>
    <xf numFmtId="0" fontId="2" fillId="3" borderId="1" xfId="0" applyFont="1" applyFill="1" applyBorder="1" applyAlignment="1">
      <alignment vertical="top"/>
    </xf>
    <xf numFmtId="0" fontId="5" fillId="3" borderId="1" xfId="0" applyFont="1" applyFill="1" applyBorder="1" applyAlignment="1">
      <alignment vertical="top"/>
    </xf>
    <xf numFmtId="0" fontId="5" fillId="0" borderId="1" xfId="0" applyFont="1" applyBorder="1" applyAlignment="1">
      <alignment vertical="top"/>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vertical="center"/>
    </xf>
    <xf numFmtId="0" fontId="7" fillId="0" borderId="0" xfId="0" applyFont="1" applyAlignment="1">
      <alignment vertical="top"/>
    </xf>
    <xf numFmtId="3" fontId="5" fillId="0" borderId="1" xfId="0" applyNumberFormat="1" applyFont="1" applyBorder="1" applyAlignment="1">
      <alignment vertical="top"/>
    </xf>
    <xf numFmtId="0" fontId="2" fillId="0" borderId="0" xfId="0" applyFont="1" applyAlignment="1">
      <alignment vertical="top" wrapText="1"/>
    </xf>
    <xf numFmtId="0" fontId="2" fillId="0" borderId="0" xfId="0" applyFont="1"/>
    <xf numFmtId="164" fontId="2" fillId="0" borderId="1" xfId="0" applyNumberFormat="1" applyFont="1" applyBorder="1" applyAlignment="1">
      <alignment vertical="top"/>
    </xf>
    <xf numFmtId="164" fontId="5" fillId="0" borderId="1" xfId="0" applyNumberFormat="1" applyFont="1" applyBorder="1" applyAlignment="1">
      <alignment vertical="top"/>
    </xf>
    <xf numFmtId="1" fontId="2" fillId="0" borderId="0" xfId="0" applyNumberFormat="1" applyFont="1"/>
    <xf numFmtId="0" fontId="8" fillId="0" borderId="0" xfId="0" applyFont="1" applyAlignment="1">
      <alignment vertical="top"/>
    </xf>
    <xf numFmtId="0" fontId="2" fillId="0" borderId="11" xfId="0" applyFont="1" applyBorder="1" applyAlignment="1">
      <alignment vertical="top"/>
    </xf>
    <xf numFmtId="165" fontId="2" fillId="0" borderId="1" xfId="1" applyNumberFormat="1" applyFont="1" applyBorder="1" applyAlignment="1">
      <alignment vertical="top"/>
    </xf>
    <xf numFmtId="0" fontId="3" fillId="0" borderId="0" xfId="0" applyFont="1" applyAlignment="1">
      <alignment horizontal="center" vertical="top"/>
    </xf>
    <xf numFmtId="3" fontId="2" fillId="2" borderId="1" xfId="0" applyNumberFormat="1" applyFont="1" applyFill="1" applyBorder="1" applyAlignment="1" applyProtection="1">
      <alignment vertical="top"/>
      <protection locked="0"/>
    </xf>
    <xf numFmtId="3" fontId="5" fillId="2" borderId="1" xfId="0" applyNumberFormat="1" applyFont="1" applyFill="1" applyBorder="1" applyAlignment="1" applyProtection="1">
      <alignment vertical="top"/>
      <protection locked="0"/>
    </xf>
    <xf numFmtId="0" fontId="2" fillId="2" borderId="1" xfId="0" applyFont="1" applyFill="1" applyBorder="1" applyAlignment="1" applyProtection="1">
      <alignment vertical="top"/>
      <protection locked="0"/>
    </xf>
    <xf numFmtId="164" fontId="2" fillId="2" borderId="1" xfId="0" applyNumberFormat="1" applyFont="1" applyFill="1" applyBorder="1" applyAlignment="1" applyProtection="1">
      <alignment vertical="top"/>
      <protection locked="0"/>
    </xf>
    <xf numFmtId="0" fontId="4" fillId="0" borderId="0" xfId="0" applyFont="1" applyAlignment="1">
      <alignment vertical="top"/>
    </xf>
    <xf numFmtId="166" fontId="2" fillId="0" borderId="1" xfId="0" applyNumberFormat="1" applyFont="1" applyBorder="1" applyAlignment="1">
      <alignment vertical="top"/>
    </xf>
    <xf numFmtId="166" fontId="2" fillId="2" borderId="1" xfId="0" applyNumberFormat="1" applyFont="1" applyFill="1" applyBorder="1" applyAlignment="1" applyProtection="1">
      <alignment vertical="top"/>
      <protection locked="0"/>
    </xf>
    <xf numFmtId="9" fontId="2" fillId="0" borderId="9" xfId="1" applyFont="1" applyFill="1" applyBorder="1" applyAlignment="1">
      <alignment vertical="top"/>
    </xf>
    <xf numFmtId="165" fontId="3" fillId="0" borderId="0" xfId="1" applyNumberFormat="1" applyFont="1" applyBorder="1" applyAlignment="1">
      <alignment vertical="top"/>
    </xf>
    <xf numFmtId="165" fontId="2" fillId="0" borderId="0" xfId="1" applyNumberFormat="1" applyFont="1" applyBorder="1" applyAlignment="1">
      <alignment vertical="top"/>
    </xf>
    <xf numFmtId="166" fontId="2" fillId="2" borderId="2" xfId="0" applyNumberFormat="1" applyFont="1" applyFill="1" applyBorder="1" applyAlignment="1" applyProtection="1">
      <alignment vertical="top"/>
      <protection locked="0"/>
    </xf>
    <xf numFmtId="0" fontId="4" fillId="0" borderId="0" xfId="0" applyFont="1" applyAlignment="1">
      <alignment wrapText="1"/>
    </xf>
    <xf numFmtId="2" fontId="2" fillId="0" borderId="1" xfId="0" applyNumberFormat="1" applyFont="1" applyBorder="1" applyAlignment="1">
      <alignment vertical="top"/>
    </xf>
    <xf numFmtId="2" fontId="2" fillId="2" borderId="2" xfId="0" applyNumberFormat="1" applyFont="1" applyFill="1" applyBorder="1" applyAlignment="1" applyProtection="1">
      <alignment vertical="top"/>
      <protection locked="0"/>
    </xf>
    <xf numFmtId="4" fontId="2" fillId="0" borderId="1" xfId="0" applyNumberFormat="1" applyFont="1" applyBorder="1" applyAlignment="1">
      <alignment vertical="top"/>
    </xf>
    <xf numFmtId="4" fontId="2" fillId="0" borderId="0" xfId="0" applyNumberFormat="1" applyFont="1"/>
    <xf numFmtId="0" fontId="9" fillId="0" borderId="0" xfId="0" applyFont="1" applyAlignment="1">
      <alignment vertical="center"/>
    </xf>
    <xf numFmtId="4" fontId="9" fillId="0" borderId="0" xfId="0" applyNumberFormat="1" applyFont="1" applyAlignment="1">
      <alignment vertical="center"/>
    </xf>
    <xf numFmtId="166" fontId="9" fillId="0" borderId="0" xfId="0" applyNumberFormat="1" applyFont="1" applyAlignment="1">
      <alignment vertical="center"/>
    </xf>
    <xf numFmtId="3" fontId="9" fillId="0" borderId="0" xfId="0" applyNumberFormat="1" applyFont="1" applyAlignment="1">
      <alignment vertical="center"/>
    </xf>
    <xf numFmtId="0" fontId="4" fillId="0" borderId="0" xfId="0" applyFont="1" applyAlignment="1">
      <alignment vertical="top" wrapText="1"/>
    </xf>
    <xf numFmtId="0" fontId="10" fillId="0" borderId="0" xfId="0" applyFont="1" applyAlignment="1">
      <alignment vertical="top"/>
    </xf>
    <xf numFmtId="0" fontId="11" fillId="0" borderId="11" xfId="0" applyFont="1" applyBorder="1" applyAlignment="1">
      <alignment vertical="top"/>
    </xf>
    <xf numFmtId="0" fontId="12" fillId="0" borderId="0" xfId="0" applyFont="1" applyAlignment="1">
      <alignment vertical="top"/>
    </xf>
    <xf numFmtId="0" fontId="2" fillId="0" borderId="0" xfId="0" applyFont="1" applyAlignment="1">
      <alignment vertical="center"/>
    </xf>
    <xf numFmtId="0" fontId="11" fillId="0" borderId="0" xfId="0" applyFont="1" applyAlignment="1">
      <alignment vertical="center"/>
    </xf>
    <xf numFmtId="0" fontId="5" fillId="3" borderId="1" xfId="0" applyFont="1" applyFill="1" applyBorder="1" applyAlignment="1">
      <alignment vertical="top"/>
    </xf>
    <xf numFmtId="0" fontId="2" fillId="3" borderId="1" xfId="0" applyFont="1" applyFill="1" applyBorder="1" applyAlignment="1">
      <alignment vertical="top"/>
    </xf>
    <xf numFmtId="0" fontId="2" fillId="2" borderId="7" xfId="0" applyFont="1" applyFill="1" applyBorder="1" applyAlignment="1" applyProtection="1">
      <alignment horizontal="left" vertical="top"/>
      <protection locked="0"/>
    </xf>
    <xf numFmtId="0" fontId="2" fillId="2" borderId="10" xfId="0" applyFont="1" applyFill="1" applyBorder="1" applyAlignment="1" applyProtection="1">
      <alignment horizontal="left" vertical="top"/>
      <protection locked="0"/>
    </xf>
    <xf numFmtId="0" fontId="2" fillId="2" borderId="8"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3" borderId="3" xfId="0" applyFont="1" applyFill="1" applyBorder="1" applyAlignment="1">
      <alignment vertical="top"/>
    </xf>
    <xf numFmtId="0" fontId="2" fillId="3" borderId="4" xfId="0" applyFont="1" applyFill="1" applyBorder="1" applyAlignment="1">
      <alignment vertical="top"/>
    </xf>
    <xf numFmtId="0" fontId="2" fillId="3" borderId="5" xfId="0" applyFont="1" applyFill="1" applyBorder="1" applyAlignment="1">
      <alignment vertical="top"/>
    </xf>
    <xf numFmtId="0" fontId="2" fillId="3" borderId="6" xfId="0" applyFont="1" applyFill="1" applyBorder="1" applyAlignment="1">
      <alignment vertical="top"/>
    </xf>
    <xf numFmtId="0" fontId="2" fillId="2" borderId="1" xfId="0" applyFont="1" applyFill="1" applyBorder="1" applyAlignment="1" applyProtection="1">
      <alignment vertical="top"/>
      <protection locked="0"/>
    </xf>
    <xf numFmtId="0" fontId="2" fillId="0" borderId="1" xfId="0" applyFont="1" applyBorder="1" applyAlignment="1">
      <alignment vertical="top"/>
    </xf>
    <xf numFmtId="0" fontId="2" fillId="0" borderId="1" xfId="0" applyFont="1" applyBorder="1" applyAlignment="1">
      <alignment vertical="top" wrapText="1"/>
    </xf>
    <xf numFmtId="0" fontId="5" fillId="3" borderId="9" xfId="0" applyFont="1" applyFill="1" applyBorder="1" applyAlignment="1">
      <alignment vertical="top"/>
    </xf>
    <xf numFmtId="0" fontId="5" fillId="3" borderId="2" xfId="0" applyFont="1" applyFill="1" applyBorder="1" applyAlignment="1">
      <alignment vertical="top"/>
    </xf>
    <xf numFmtId="0" fontId="4" fillId="0" borderId="0" xfId="0" applyFont="1" applyAlignment="1">
      <alignment horizontal="justify" vertical="top" wrapText="1"/>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3" fillId="0" borderId="1" xfId="0" applyFont="1" applyBorder="1" applyAlignment="1">
      <alignment horizontal="center" vertical="top"/>
    </xf>
    <xf numFmtId="1" fontId="13" fillId="0" borderId="7" xfId="0" applyNumberFormat="1" applyFont="1" applyBorder="1" applyAlignment="1">
      <alignment horizontal="center" vertical="top" wrapText="1"/>
    </xf>
    <xf numFmtId="1" fontId="13" fillId="0" borderId="8" xfId="0" applyNumberFormat="1" applyFont="1" applyBorder="1" applyAlignment="1">
      <alignment horizontal="center" vertical="top" wrapText="1"/>
    </xf>
    <xf numFmtId="3" fontId="2" fillId="2" borderId="1" xfId="0" applyNumberFormat="1" applyFont="1" applyFill="1" applyBorder="1" applyAlignment="1" applyProtection="1">
      <alignment vertical="top"/>
      <protection locked="0"/>
    </xf>
    <xf numFmtId="0" fontId="4" fillId="0" borderId="0" xfId="0" applyFont="1" applyAlignment="1">
      <alignment vertical="top" wrapText="1"/>
    </xf>
    <xf numFmtId="0" fontId="2" fillId="2" borderId="3" xfId="0" applyFont="1" applyFill="1" applyBorder="1" applyAlignment="1" applyProtection="1">
      <alignment vertical="top" wrapText="1"/>
      <protection locked="0"/>
    </xf>
    <xf numFmtId="0" fontId="2" fillId="2" borderId="4" xfId="0" applyFont="1" applyFill="1" applyBorder="1" applyAlignment="1" applyProtection="1">
      <alignment vertical="top" wrapText="1"/>
      <protection locked="0"/>
    </xf>
    <xf numFmtId="0" fontId="2" fillId="2" borderId="5" xfId="0" applyFont="1" applyFill="1" applyBorder="1" applyAlignment="1" applyProtection="1">
      <alignment vertical="top" wrapText="1"/>
      <protection locked="0"/>
    </xf>
    <xf numFmtId="0" fontId="2" fillId="2" borderId="6" xfId="0" applyFont="1" applyFill="1" applyBorder="1" applyAlignment="1" applyProtection="1">
      <alignment vertical="top" wrapText="1"/>
      <protection locked="0"/>
    </xf>
    <xf numFmtId="164" fontId="2" fillId="2" borderId="1" xfId="0" applyNumberFormat="1" applyFont="1" applyFill="1" applyBorder="1" applyAlignment="1" applyProtection="1">
      <alignment vertical="top"/>
      <protection locked="0"/>
    </xf>
    <xf numFmtId="0" fontId="2" fillId="2" borderId="1" xfId="0" applyFont="1" applyFill="1" applyBorder="1" applyAlignment="1" applyProtection="1">
      <alignment vertical="top" wrapText="1"/>
      <protection locked="0"/>
    </xf>
    <xf numFmtId="0" fontId="2" fillId="2" borderId="7" xfId="0" applyFont="1" applyFill="1" applyBorder="1" applyAlignment="1" applyProtection="1">
      <alignment vertical="top" wrapText="1"/>
      <protection locked="0"/>
    </xf>
    <xf numFmtId="0" fontId="2" fillId="2" borderId="8" xfId="0" applyFont="1" applyFill="1" applyBorder="1" applyAlignment="1" applyProtection="1">
      <alignment vertical="top" wrapText="1"/>
      <protection locked="0"/>
    </xf>
    <xf numFmtId="0" fontId="2" fillId="0" borderId="9" xfId="0" applyFont="1" applyBorder="1" applyAlignment="1">
      <alignment vertical="top"/>
    </xf>
    <xf numFmtId="0" fontId="2" fillId="0" borderId="2" xfId="0" applyFont="1" applyBorder="1" applyAlignment="1">
      <alignment vertical="top"/>
    </xf>
    <xf numFmtId="0" fontId="2" fillId="2" borderId="3"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2" fillId="0" borderId="0" xfId="0" applyFont="1" applyAlignment="1">
      <alignment vertical="top"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8" fillId="0" borderId="0" xfId="0" applyFont="1" applyAlignment="1">
      <alignment vertical="center"/>
    </xf>
    <xf numFmtId="0" fontId="13" fillId="0" borderId="1" xfId="0" applyFont="1" applyBorder="1" applyAlignment="1">
      <alignment horizontal="center" vertical="center" wrapText="1"/>
    </xf>
    <xf numFmtId="0" fontId="2" fillId="2" borderId="7" xfId="0" applyFont="1" applyFill="1" applyBorder="1" applyAlignment="1" applyProtection="1">
      <alignment vertical="top"/>
      <protection locked="0"/>
    </xf>
    <xf numFmtId="0" fontId="2" fillId="2" borderId="8" xfId="0" applyFont="1" applyFill="1" applyBorder="1" applyAlignment="1" applyProtection="1">
      <alignment vertical="top"/>
      <protection locked="0"/>
    </xf>
    <xf numFmtId="1" fontId="13" fillId="0" borderId="1" xfId="0" applyNumberFormat="1" applyFont="1" applyBorder="1" applyAlignment="1">
      <alignment horizontal="center" vertical="top"/>
    </xf>
  </cellXfs>
  <cellStyles count="2">
    <cellStyle name="Normal" xfId="0" builtinId="0"/>
    <cellStyle name="Porcentaje" xfId="1" builtinId="5"/>
  </cellStyles>
  <dxfs count="2">
    <dxf>
      <fill>
        <patternFill>
          <bgColor theme="0" tint="-4.9989318521683403E-2"/>
        </patternFill>
      </fill>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RNS" defaultPivotStyle="PivotStyleLight16">
    <tableStyle name="RNS" pivot="0" count="2" xr9:uid="{8C1A968E-2DBC-4748-8583-79B66798F6BE}">
      <tableStyleElement type="wholeTable" dxfId="1"/>
      <tableStyleElement type="headerRow" dxfId="0"/>
    </tableStyle>
  </tableStyles>
  <colors>
    <mruColors>
      <color rgb="FF156082"/>
      <color rgb="FF0000FF"/>
      <color rgb="FFF5FCFF"/>
      <color rgb="FFEB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0</xdr:colOff>
      <xdr:row>4</xdr:row>
      <xdr:rowOff>105509</xdr:rowOff>
    </xdr:to>
    <xdr:pic>
      <xdr:nvPicPr>
        <xdr:cNvPr id="2" name="Imagen 1">
          <a:extLst>
            <a:ext uri="{FF2B5EF4-FFF2-40B4-BE49-F238E27FC236}">
              <a16:creationId xmlns:a16="http://schemas.microsoft.com/office/drawing/2014/main" id="{49498C6A-C71D-4E46-9136-F17B3CC6BB04}"/>
            </a:ext>
          </a:extLst>
        </xdr:cNvPr>
        <xdr:cNvPicPr>
          <a:picLocks noChangeAspect="1"/>
        </xdr:cNvPicPr>
      </xdr:nvPicPr>
      <xdr:blipFill>
        <a:blip xmlns:r="http://schemas.openxmlformats.org/officeDocument/2006/relationships" r:embed="rId1"/>
        <a:stretch>
          <a:fillRect/>
        </a:stretch>
      </xdr:blipFill>
      <xdr:spPr>
        <a:xfrm>
          <a:off x="304800" y="200025"/>
          <a:ext cx="1514475" cy="9056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0</xdr:colOff>
      <xdr:row>4</xdr:row>
      <xdr:rowOff>105509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4800" y="200025"/>
          <a:ext cx="1514475" cy="90560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A5C0-6185-4298-93C9-14AC10757ADA}">
  <sheetPr codeName="Hoja1"/>
  <dimension ref="B2:AS171"/>
  <sheetViews>
    <sheetView showGridLines="0" showRowColHeaders="0" zoomScaleNormal="100" workbookViewId="0">
      <selection activeCell="E14" sqref="E14:I14"/>
    </sheetView>
  </sheetViews>
  <sheetFormatPr baseColWidth="10" defaultColWidth="10.5703125" defaultRowHeight="15" x14ac:dyDescent="0.25"/>
  <cols>
    <col min="1" max="1" width="4.5703125" style="2" customWidth="1"/>
    <col min="2" max="2" width="22.7109375" style="2" customWidth="1"/>
    <col min="3" max="3" width="10.7109375" style="2" customWidth="1"/>
    <col min="4" max="4" width="2.7109375" style="2" customWidth="1"/>
    <col min="5" max="6" width="10.7109375" style="2" customWidth="1"/>
    <col min="7" max="7" width="2.7109375" style="2" customWidth="1"/>
    <col min="8" max="9" width="10.7109375" style="2" customWidth="1"/>
    <col min="10" max="10" width="2.7109375" style="2" customWidth="1"/>
    <col min="11" max="12" width="10.7109375" style="2" customWidth="1"/>
    <col min="13" max="13" width="2.7109375" style="2" customWidth="1"/>
    <col min="14" max="15" width="10.7109375" style="2" customWidth="1"/>
    <col min="16" max="16" width="2.7109375" style="2" customWidth="1"/>
    <col min="17" max="18" width="10.7109375" style="2" customWidth="1"/>
    <col min="19" max="19" width="2.7109375" style="2" customWidth="1"/>
    <col min="20" max="21" width="10.7109375" style="2" customWidth="1"/>
    <col min="22" max="22" width="2.7109375" style="2" customWidth="1"/>
    <col min="23" max="24" width="10.7109375" style="2" customWidth="1"/>
    <col min="25" max="25" width="2.7109375" style="2" customWidth="1"/>
    <col min="26" max="27" width="10.7109375" style="2" customWidth="1"/>
    <col min="28" max="28" width="2.7109375" style="2" customWidth="1"/>
    <col min="29" max="30" width="10.7109375" style="2" customWidth="1"/>
    <col min="31" max="31" width="2.7109375" style="2" customWidth="1"/>
    <col min="32" max="33" width="10.7109375" style="2" customWidth="1"/>
    <col min="34" max="34" width="2.7109375" style="2" customWidth="1"/>
    <col min="35" max="36" width="10.7109375" style="2" customWidth="1"/>
    <col min="37" max="37" width="2.7109375" style="2" customWidth="1"/>
    <col min="38" max="39" width="10.7109375" style="2" customWidth="1"/>
    <col min="40" max="40" width="2.7109375" style="2" customWidth="1"/>
    <col min="41" max="42" width="10.7109375" style="2" customWidth="1"/>
    <col min="43" max="43" width="2.7109375" style="2" customWidth="1"/>
    <col min="44" max="45" width="10.7109375" style="2" customWidth="1"/>
    <col min="46" max="46" width="2.7109375" style="2" customWidth="1"/>
    <col min="47" max="48" width="10.7109375" style="2" customWidth="1"/>
    <col min="49" max="49" width="2.7109375" style="2" customWidth="1"/>
    <col min="50" max="51" width="10.7109375" style="2" customWidth="1"/>
    <col min="52" max="52" width="2.7109375" style="2" customWidth="1"/>
    <col min="53" max="54" width="10.7109375" style="2" customWidth="1"/>
    <col min="55" max="55" width="2.7109375" style="2" customWidth="1"/>
    <col min="56" max="57" width="10.7109375" style="2" customWidth="1"/>
    <col min="58" max="58" width="2.7109375" style="2" customWidth="1"/>
    <col min="59" max="60" width="10.7109375" style="2" customWidth="1"/>
    <col min="61" max="61" width="2.7109375" style="2" customWidth="1"/>
    <col min="62" max="63" width="10.7109375" style="2" customWidth="1"/>
    <col min="64" max="64" width="2.7109375" style="2" customWidth="1"/>
    <col min="65" max="66" width="10.7109375" style="2" customWidth="1"/>
    <col min="67" max="67" width="2.7109375" style="2" customWidth="1"/>
    <col min="68" max="69" width="10.7109375" style="2" customWidth="1"/>
    <col min="70" max="70" width="2.7109375" style="2" customWidth="1"/>
    <col min="71" max="72" width="10.7109375" style="2" customWidth="1"/>
    <col min="73" max="73" width="2.7109375" style="2" customWidth="1"/>
    <col min="74" max="75" width="10.7109375" style="2" customWidth="1"/>
    <col min="76" max="76" width="2.7109375" style="2" customWidth="1"/>
    <col min="77" max="78" width="10.7109375" style="2" customWidth="1"/>
    <col min="79" max="79" width="2.7109375" style="2" customWidth="1"/>
    <col min="80" max="81" width="10.7109375" style="2" customWidth="1"/>
    <col min="82" max="82" width="2.7109375" style="2" customWidth="1"/>
    <col min="83" max="84" width="10.7109375" style="2" customWidth="1"/>
    <col min="85" max="85" width="2.7109375" style="2" customWidth="1"/>
    <col min="86" max="87" width="10.7109375" style="2" customWidth="1"/>
    <col min="88" max="88" width="2.7109375" style="2" customWidth="1"/>
    <col min="89" max="90" width="10.7109375" style="2" customWidth="1"/>
    <col min="91" max="16384" width="10.5703125" style="2"/>
  </cols>
  <sheetData>
    <row r="2" spans="2:9" s="46" customFormat="1" ht="21" x14ac:dyDescent="0.25">
      <c r="E2" s="47" t="s">
        <v>37</v>
      </c>
    </row>
    <row r="3" spans="2:9" s="46" customFormat="1" ht="21" customHeight="1" x14ac:dyDescent="0.25">
      <c r="E3" s="46" t="s">
        <v>75</v>
      </c>
    </row>
    <row r="4" spans="2:9" s="46" customFormat="1" ht="21" customHeight="1" x14ac:dyDescent="0.25"/>
    <row r="5" spans="2:9" s="46" customFormat="1" ht="21" customHeight="1" x14ac:dyDescent="0.25"/>
    <row r="7" spans="2:9" x14ac:dyDescent="0.25">
      <c r="B7" s="63" t="s">
        <v>57</v>
      </c>
      <c r="C7" s="63"/>
      <c r="D7" s="63"/>
      <c r="E7" s="63"/>
      <c r="F7" s="63"/>
      <c r="G7" s="63"/>
      <c r="H7" s="63"/>
      <c r="I7" s="63"/>
    </row>
    <row r="8" spans="2:9" x14ac:dyDescent="0.25">
      <c r="B8" s="63"/>
      <c r="C8" s="63"/>
      <c r="D8" s="63"/>
      <c r="E8" s="63"/>
      <c r="F8" s="63"/>
      <c r="G8" s="63"/>
      <c r="H8" s="63"/>
      <c r="I8" s="63"/>
    </row>
    <row r="9" spans="2:9" x14ac:dyDescent="0.25">
      <c r="B9" s="63"/>
      <c r="C9" s="63"/>
      <c r="D9" s="63"/>
      <c r="E9" s="63"/>
      <c r="F9" s="63"/>
      <c r="G9" s="63"/>
      <c r="H9" s="63"/>
      <c r="I9" s="63"/>
    </row>
    <row r="10" spans="2:9" x14ac:dyDescent="0.25">
      <c r="B10" s="63"/>
      <c r="C10" s="63"/>
      <c r="D10" s="63"/>
      <c r="E10" s="63"/>
      <c r="F10" s="63"/>
      <c r="G10" s="63"/>
      <c r="H10" s="63"/>
      <c r="I10" s="63"/>
    </row>
    <row r="11" spans="2:9" x14ac:dyDescent="0.25">
      <c r="B11" s="13"/>
      <c r="C11" s="13"/>
      <c r="D11" s="13"/>
      <c r="E11" s="13"/>
      <c r="F11" s="13"/>
      <c r="G11" s="13"/>
      <c r="H11" s="13"/>
      <c r="I11" s="13"/>
    </row>
    <row r="12" spans="2:9" ht="21.75" thickBot="1" x14ac:dyDescent="0.3">
      <c r="B12" s="44" t="s">
        <v>163</v>
      </c>
      <c r="C12" s="19"/>
      <c r="D12" s="19"/>
      <c r="E12" s="19"/>
      <c r="F12" s="19"/>
      <c r="G12" s="19"/>
      <c r="H12" s="19"/>
      <c r="I12" s="19"/>
    </row>
    <row r="14" spans="2:9" x14ac:dyDescent="0.25">
      <c r="B14" s="2" t="s">
        <v>0</v>
      </c>
      <c r="E14" s="50"/>
      <c r="F14" s="51"/>
      <c r="G14" s="51"/>
      <c r="H14" s="51"/>
      <c r="I14" s="52"/>
    </row>
    <row r="15" spans="2:9" x14ac:dyDescent="0.25">
      <c r="B15" s="2" t="s">
        <v>1</v>
      </c>
      <c r="E15" s="58"/>
      <c r="F15" s="58"/>
    </row>
    <row r="16" spans="2:9" x14ac:dyDescent="0.25">
      <c r="B16" s="2" t="s">
        <v>2</v>
      </c>
      <c r="E16" s="69"/>
      <c r="F16" s="69"/>
    </row>
    <row r="17" spans="2:9" x14ac:dyDescent="0.25">
      <c r="B17" s="2" t="s">
        <v>3</v>
      </c>
      <c r="E17" s="53"/>
      <c r="F17" s="53"/>
    </row>
    <row r="18" spans="2:9" x14ac:dyDescent="0.25">
      <c r="B18" s="2" t="s">
        <v>52</v>
      </c>
      <c r="E18" s="53"/>
      <c r="F18" s="53"/>
    </row>
    <row r="20" spans="2:9" ht="21.75" thickBot="1" x14ac:dyDescent="0.3">
      <c r="B20" s="44" t="s">
        <v>164</v>
      </c>
      <c r="C20" s="19"/>
      <c r="D20" s="19"/>
      <c r="E20" s="19"/>
      <c r="F20" s="19"/>
      <c r="G20" s="19"/>
      <c r="H20" s="19"/>
      <c r="I20" s="19"/>
    </row>
    <row r="22" spans="2:9" x14ac:dyDescent="0.25">
      <c r="B22" s="2" t="s">
        <v>7</v>
      </c>
      <c r="E22" s="4">
        <f>SUM(E170:$XX$170)</f>
        <v>0</v>
      </c>
    </row>
    <row r="23" spans="2:9" x14ac:dyDescent="0.25">
      <c r="B23" s="2" t="s">
        <v>56</v>
      </c>
      <c r="E23" s="4">
        <f>SUM(E171:$XX$171)</f>
        <v>0</v>
      </c>
    </row>
    <row r="24" spans="2:9" x14ac:dyDescent="0.25">
      <c r="B24" s="2" t="s">
        <v>8</v>
      </c>
      <c r="E24" s="20">
        <f>IF(E22=0,0,1-(E23/E22))</f>
        <v>0</v>
      </c>
    </row>
    <row r="26" spans="2:9" x14ac:dyDescent="0.25">
      <c r="B26" s="2" t="s">
        <v>9</v>
      </c>
      <c r="E26" s="15">
        <f>IF(E16=0,0,E22/E16)</f>
        <v>0</v>
      </c>
    </row>
    <row r="28" spans="2:9" ht="17.25" x14ac:dyDescent="0.25">
      <c r="B28" s="18" t="s">
        <v>5</v>
      </c>
      <c r="C28" s="18"/>
      <c r="E28" s="66" t="str">
        <f>IF(E24&lt;0.2,"No cumple","Cumple")</f>
        <v>No cumple</v>
      </c>
      <c r="F28" s="66"/>
    </row>
    <row r="29" spans="2:9" ht="17.25" x14ac:dyDescent="0.25">
      <c r="B29" s="18" t="s">
        <v>6</v>
      </c>
      <c r="C29" s="18"/>
      <c r="E29" s="66" t="str">
        <f>IF(E24&lt;0.2,"No cumple",IF(E24&lt;0.3,"Aceptable",IF(E24&lt;0.4,"Bueno",IF(E24&gt;=0.4,"Muy bueno",0))))</f>
        <v>No cumple</v>
      </c>
      <c r="F29" s="66"/>
    </row>
    <row r="30" spans="2:9" ht="17.25" x14ac:dyDescent="0.25">
      <c r="B30" s="18" t="s">
        <v>41</v>
      </c>
      <c r="C30" s="18"/>
      <c r="E30" s="67">
        <f>IF(OR(E24&lt;0.2,E18=0),0,INDEX(Tablas!C51:E59,MATCH($E$18,Tablas!B51:B59,0),MATCH($E$29,Tablas!C50:E50,0)))</f>
        <v>0</v>
      </c>
      <c r="F30" s="68"/>
    </row>
    <row r="32" spans="2:9" ht="21.75" thickBot="1" x14ac:dyDescent="0.3">
      <c r="B32" s="44" t="s">
        <v>165</v>
      </c>
      <c r="C32" s="19"/>
      <c r="D32" s="19"/>
      <c r="E32" s="19"/>
      <c r="F32" s="19"/>
      <c r="G32" s="19"/>
      <c r="H32" s="19"/>
      <c r="I32" s="19"/>
    </row>
    <row r="34" spans="2:45" ht="17.25" x14ac:dyDescent="0.25">
      <c r="B34" s="43" t="s">
        <v>166</v>
      </c>
    </row>
    <row r="36" spans="2:45" ht="18.75" x14ac:dyDescent="0.25">
      <c r="E36" s="64" t="s">
        <v>186</v>
      </c>
      <c r="F36" s="65"/>
      <c r="H36" s="64" t="s">
        <v>187</v>
      </c>
      <c r="I36" s="65"/>
      <c r="K36" s="64" t="s">
        <v>188</v>
      </c>
      <c r="L36" s="65"/>
      <c r="N36" s="64" t="s">
        <v>189</v>
      </c>
      <c r="O36" s="65"/>
      <c r="Q36" s="64" t="s">
        <v>190</v>
      </c>
      <c r="R36" s="65"/>
      <c r="T36" s="64" t="s">
        <v>191</v>
      </c>
      <c r="U36" s="65"/>
      <c r="W36" s="64" t="s">
        <v>192</v>
      </c>
      <c r="X36" s="65"/>
      <c r="Z36" s="64" t="s">
        <v>193</v>
      </c>
      <c r="AA36" s="65"/>
      <c r="AC36" s="64" t="s">
        <v>194</v>
      </c>
      <c r="AD36" s="65"/>
      <c r="AF36" s="64" t="s">
        <v>195</v>
      </c>
      <c r="AG36" s="65"/>
      <c r="AI36" s="21"/>
      <c r="AJ36" s="21"/>
      <c r="AL36" s="21"/>
      <c r="AM36" s="21"/>
      <c r="AO36" s="21"/>
      <c r="AP36" s="21"/>
      <c r="AR36" s="21"/>
      <c r="AS36" s="21"/>
    </row>
    <row r="38" spans="2:45" x14ac:dyDescent="0.25">
      <c r="B38" s="54" t="s">
        <v>10</v>
      </c>
      <c r="C38" s="55"/>
      <c r="E38" s="58" t="s">
        <v>123</v>
      </c>
      <c r="F38" s="58"/>
      <c r="H38" s="58" t="s">
        <v>123</v>
      </c>
      <c r="I38" s="58"/>
      <c r="K38" s="58" t="s">
        <v>123</v>
      </c>
      <c r="L38" s="58"/>
      <c r="N38" s="58" t="s">
        <v>123</v>
      </c>
      <c r="O38" s="58"/>
      <c r="Q38" s="58" t="s">
        <v>123</v>
      </c>
      <c r="R38" s="58"/>
      <c r="T38" s="58" t="s">
        <v>123</v>
      </c>
      <c r="U38" s="58"/>
      <c r="W38" s="58" t="s">
        <v>123</v>
      </c>
      <c r="X38" s="58"/>
      <c r="Z38" s="58" t="s">
        <v>123</v>
      </c>
      <c r="AA38" s="58"/>
      <c r="AC38" s="58" t="s">
        <v>123</v>
      </c>
      <c r="AD38" s="58"/>
      <c r="AF38" s="58" t="s">
        <v>123</v>
      </c>
      <c r="AG38" s="58"/>
    </row>
    <row r="39" spans="2:45" x14ac:dyDescent="0.25">
      <c r="B39" s="56"/>
      <c r="C39" s="57"/>
      <c r="E39" s="5" t="s">
        <v>11</v>
      </c>
      <c r="F39" s="5" t="s">
        <v>12</v>
      </c>
      <c r="H39" s="5" t="s">
        <v>11</v>
      </c>
      <c r="I39" s="5" t="s">
        <v>12</v>
      </c>
      <c r="K39" s="5" t="s">
        <v>11</v>
      </c>
      <c r="L39" s="5" t="s">
        <v>12</v>
      </c>
      <c r="N39" s="5" t="s">
        <v>11</v>
      </c>
      <c r="O39" s="5" t="s">
        <v>12</v>
      </c>
      <c r="Q39" s="5" t="s">
        <v>11</v>
      </c>
      <c r="R39" s="5" t="s">
        <v>12</v>
      </c>
      <c r="T39" s="5" t="s">
        <v>11</v>
      </c>
      <c r="U39" s="5" t="s">
        <v>12</v>
      </c>
      <c r="W39" s="5" t="s">
        <v>11</v>
      </c>
      <c r="X39" s="5" t="s">
        <v>12</v>
      </c>
      <c r="Z39" s="5" t="s">
        <v>11</v>
      </c>
      <c r="AA39" s="5" t="s">
        <v>12</v>
      </c>
      <c r="AC39" s="5" t="s">
        <v>11</v>
      </c>
      <c r="AD39" s="5" t="s">
        <v>12</v>
      </c>
      <c r="AF39" s="5" t="s">
        <v>11</v>
      </c>
      <c r="AG39" s="5" t="s">
        <v>12</v>
      </c>
    </row>
    <row r="40" spans="2:45" x14ac:dyDescent="0.25">
      <c r="B40" s="59" t="s">
        <v>13</v>
      </c>
      <c r="C40" s="59"/>
      <c r="E40" s="4">
        <f>F40</f>
        <v>0</v>
      </c>
      <c r="F40" s="22"/>
      <c r="H40" s="4">
        <f>I40</f>
        <v>0</v>
      </c>
      <c r="I40" s="22"/>
      <c r="K40" s="4">
        <f>L40</f>
        <v>0</v>
      </c>
      <c r="L40" s="22"/>
      <c r="N40" s="4">
        <f>O40</f>
        <v>0</v>
      </c>
      <c r="O40" s="22"/>
      <c r="Q40" s="4">
        <f>R40</f>
        <v>0</v>
      </c>
      <c r="R40" s="22"/>
      <c r="T40" s="4">
        <f>U40</f>
        <v>0</v>
      </c>
      <c r="U40" s="22"/>
      <c r="W40" s="4">
        <f>X40</f>
        <v>0</v>
      </c>
      <c r="X40" s="22"/>
      <c r="Z40" s="4">
        <f>AA40</f>
        <v>0</v>
      </c>
      <c r="AA40" s="22"/>
      <c r="AC40" s="4">
        <f>AD40</f>
        <v>0</v>
      </c>
      <c r="AD40" s="22"/>
      <c r="AF40" s="4">
        <f>AG40</f>
        <v>0</v>
      </c>
      <c r="AG40" s="22"/>
    </row>
    <row r="41" spans="2:45" x14ac:dyDescent="0.25">
      <c r="B41" s="60" t="s">
        <v>14</v>
      </c>
      <c r="C41" s="3" t="s">
        <v>15</v>
      </c>
      <c r="E41" s="4">
        <f t="shared" ref="E41:E46" si="0">F41</f>
        <v>0</v>
      </c>
      <c r="F41" s="22"/>
      <c r="H41" s="4">
        <f t="shared" ref="H41:H46" si="1">I41</f>
        <v>0</v>
      </c>
      <c r="I41" s="22"/>
      <c r="K41" s="4">
        <f t="shared" ref="K41:K46" si="2">L41</f>
        <v>0</v>
      </c>
      <c r="L41" s="22"/>
      <c r="N41" s="4">
        <f t="shared" ref="N41:N46" si="3">O41</f>
        <v>0</v>
      </c>
      <c r="O41" s="22"/>
      <c r="Q41" s="4">
        <f t="shared" ref="Q41:Q46" si="4">R41</f>
        <v>0</v>
      </c>
      <c r="R41" s="22"/>
      <c r="T41" s="4">
        <f t="shared" ref="T41:T46" si="5">U41</f>
        <v>0</v>
      </c>
      <c r="U41" s="22"/>
      <c r="W41" s="4">
        <f t="shared" ref="W41:W46" si="6">X41</f>
        <v>0</v>
      </c>
      <c r="X41" s="22"/>
      <c r="Z41" s="4">
        <f t="shared" ref="Z41:Z46" si="7">AA41</f>
        <v>0</v>
      </c>
      <c r="AA41" s="22"/>
      <c r="AC41" s="4">
        <f t="shared" ref="AC41:AC46" si="8">AD41</f>
        <v>0</v>
      </c>
      <c r="AD41" s="22"/>
      <c r="AF41" s="4">
        <f t="shared" ref="AF41:AF46" si="9">AG41</f>
        <v>0</v>
      </c>
      <c r="AG41" s="22"/>
    </row>
    <row r="42" spans="2:45" x14ac:dyDescent="0.25">
      <c r="B42" s="60"/>
      <c r="C42" s="3" t="s">
        <v>16</v>
      </c>
      <c r="E42" s="4">
        <f t="shared" si="0"/>
        <v>0</v>
      </c>
      <c r="F42" s="22"/>
      <c r="H42" s="4">
        <f t="shared" si="1"/>
        <v>0</v>
      </c>
      <c r="I42" s="22"/>
      <c r="K42" s="4">
        <f t="shared" si="2"/>
        <v>0</v>
      </c>
      <c r="L42" s="22"/>
      <c r="N42" s="4">
        <f t="shared" si="3"/>
        <v>0</v>
      </c>
      <c r="O42" s="22"/>
      <c r="Q42" s="4">
        <f t="shared" si="4"/>
        <v>0</v>
      </c>
      <c r="R42" s="22"/>
      <c r="T42" s="4">
        <f t="shared" si="5"/>
        <v>0</v>
      </c>
      <c r="U42" s="22"/>
      <c r="W42" s="4">
        <f t="shared" si="6"/>
        <v>0</v>
      </c>
      <c r="X42" s="22"/>
      <c r="Z42" s="4">
        <f t="shared" si="7"/>
        <v>0</v>
      </c>
      <c r="AA42" s="22"/>
      <c r="AC42" s="4">
        <f t="shared" si="8"/>
        <v>0</v>
      </c>
      <c r="AD42" s="22"/>
      <c r="AF42" s="4">
        <f t="shared" si="9"/>
        <v>0</v>
      </c>
      <c r="AG42" s="22"/>
    </row>
    <row r="43" spans="2:45" x14ac:dyDescent="0.25">
      <c r="B43" s="60" t="s">
        <v>17</v>
      </c>
      <c r="C43" s="3" t="s">
        <v>15</v>
      </c>
      <c r="E43" s="4">
        <f t="shared" si="0"/>
        <v>0</v>
      </c>
      <c r="F43" s="22"/>
      <c r="H43" s="4">
        <f t="shared" si="1"/>
        <v>0</v>
      </c>
      <c r="I43" s="22"/>
      <c r="K43" s="4">
        <f t="shared" si="2"/>
        <v>0</v>
      </c>
      <c r="L43" s="22"/>
      <c r="N43" s="4">
        <f t="shared" si="3"/>
        <v>0</v>
      </c>
      <c r="O43" s="22"/>
      <c r="Q43" s="4">
        <f t="shared" si="4"/>
        <v>0</v>
      </c>
      <c r="R43" s="22"/>
      <c r="T43" s="4">
        <f t="shared" si="5"/>
        <v>0</v>
      </c>
      <c r="U43" s="22"/>
      <c r="W43" s="4">
        <f t="shared" si="6"/>
        <v>0</v>
      </c>
      <c r="X43" s="22"/>
      <c r="Z43" s="4">
        <f t="shared" si="7"/>
        <v>0</v>
      </c>
      <c r="AA43" s="22"/>
      <c r="AC43" s="4">
        <f t="shared" si="8"/>
        <v>0</v>
      </c>
      <c r="AD43" s="22"/>
      <c r="AF43" s="4">
        <f t="shared" si="9"/>
        <v>0</v>
      </c>
      <c r="AG43" s="22"/>
    </row>
    <row r="44" spans="2:45" x14ac:dyDescent="0.25">
      <c r="B44" s="60"/>
      <c r="C44" s="3" t="s">
        <v>16</v>
      </c>
      <c r="E44" s="4">
        <f t="shared" si="0"/>
        <v>0</v>
      </c>
      <c r="F44" s="22"/>
      <c r="H44" s="4">
        <f t="shared" si="1"/>
        <v>0</v>
      </c>
      <c r="I44" s="22"/>
      <c r="K44" s="4">
        <f t="shared" si="2"/>
        <v>0</v>
      </c>
      <c r="L44" s="22"/>
      <c r="N44" s="4">
        <f t="shared" si="3"/>
        <v>0</v>
      </c>
      <c r="O44" s="22"/>
      <c r="Q44" s="4">
        <f t="shared" si="4"/>
        <v>0</v>
      </c>
      <c r="R44" s="22"/>
      <c r="T44" s="4">
        <f t="shared" si="5"/>
        <v>0</v>
      </c>
      <c r="U44" s="22"/>
      <c r="W44" s="4">
        <f t="shared" si="6"/>
        <v>0</v>
      </c>
      <c r="X44" s="22"/>
      <c r="Z44" s="4">
        <f t="shared" si="7"/>
        <v>0</v>
      </c>
      <c r="AA44" s="22"/>
      <c r="AC44" s="4">
        <f t="shared" si="8"/>
        <v>0</v>
      </c>
      <c r="AD44" s="22"/>
      <c r="AF44" s="4">
        <f t="shared" si="9"/>
        <v>0</v>
      </c>
      <c r="AG44" s="22"/>
    </row>
    <row r="45" spans="2:45" x14ac:dyDescent="0.25">
      <c r="B45" s="60" t="s">
        <v>18</v>
      </c>
      <c r="C45" s="3" t="s">
        <v>15</v>
      </c>
      <c r="E45" s="4">
        <f t="shared" si="0"/>
        <v>0</v>
      </c>
      <c r="F45" s="22"/>
      <c r="H45" s="4">
        <f t="shared" si="1"/>
        <v>0</v>
      </c>
      <c r="I45" s="22"/>
      <c r="K45" s="4">
        <f t="shared" si="2"/>
        <v>0</v>
      </c>
      <c r="L45" s="22"/>
      <c r="N45" s="4">
        <f t="shared" si="3"/>
        <v>0</v>
      </c>
      <c r="O45" s="22"/>
      <c r="Q45" s="4">
        <f t="shared" si="4"/>
        <v>0</v>
      </c>
      <c r="R45" s="22"/>
      <c r="T45" s="4">
        <f t="shared" si="5"/>
        <v>0</v>
      </c>
      <c r="U45" s="22"/>
      <c r="W45" s="4">
        <f t="shared" si="6"/>
        <v>0</v>
      </c>
      <c r="X45" s="22"/>
      <c r="Z45" s="4">
        <f t="shared" si="7"/>
        <v>0</v>
      </c>
      <c r="AA45" s="22"/>
      <c r="AC45" s="4">
        <f t="shared" si="8"/>
        <v>0</v>
      </c>
      <c r="AD45" s="22"/>
      <c r="AF45" s="4">
        <f t="shared" si="9"/>
        <v>0</v>
      </c>
      <c r="AG45" s="22"/>
    </row>
    <row r="46" spans="2:45" x14ac:dyDescent="0.25">
      <c r="B46" s="60"/>
      <c r="C46" s="3" t="s">
        <v>16</v>
      </c>
      <c r="E46" s="4">
        <f t="shared" si="0"/>
        <v>0</v>
      </c>
      <c r="F46" s="22"/>
      <c r="H46" s="4">
        <f t="shared" si="1"/>
        <v>0</v>
      </c>
      <c r="I46" s="22"/>
      <c r="K46" s="4">
        <f t="shared" si="2"/>
        <v>0</v>
      </c>
      <c r="L46" s="22"/>
      <c r="N46" s="4">
        <f t="shared" si="3"/>
        <v>0</v>
      </c>
      <c r="O46" s="22"/>
      <c r="Q46" s="4">
        <f t="shared" si="4"/>
        <v>0</v>
      </c>
      <c r="R46" s="22"/>
      <c r="T46" s="4">
        <f t="shared" si="5"/>
        <v>0</v>
      </c>
      <c r="U46" s="22"/>
      <c r="W46" s="4">
        <f t="shared" si="6"/>
        <v>0</v>
      </c>
      <c r="X46" s="22"/>
      <c r="Z46" s="4">
        <f t="shared" si="7"/>
        <v>0</v>
      </c>
      <c r="AA46" s="22"/>
      <c r="AC46" s="4">
        <f t="shared" si="8"/>
        <v>0</v>
      </c>
      <c r="AD46" s="22"/>
      <c r="AF46" s="4">
        <f t="shared" si="9"/>
        <v>0</v>
      </c>
      <c r="AG46" s="22"/>
    </row>
    <row r="48" spans="2:45" ht="17.25" x14ac:dyDescent="0.25">
      <c r="B48" s="43" t="s">
        <v>167</v>
      </c>
    </row>
    <row r="50" spans="2:33" ht="30" customHeight="1" x14ac:dyDescent="0.25">
      <c r="B50" s="70" t="s">
        <v>206</v>
      </c>
      <c r="C50" s="70"/>
      <c r="D50" s="70"/>
      <c r="E50" s="70"/>
      <c r="F50" s="70"/>
      <c r="G50" s="70"/>
      <c r="H50" s="70"/>
      <c r="I50" s="70"/>
      <c r="K50" s="42"/>
      <c r="L50" s="42"/>
      <c r="N50" s="42"/>
      <c r="O50" s="42"/>
      <c r="Q50" s="42"/>
      <c r="R50" s="42"/>
      <c r="T50" s="42"/>
      <c r="U50" s="42"/>
      <c r="W50" s="42"/>
      <c r="X50" s="42"/>
      <c r="Z50" s="42"/>
      <c r="AA50" s="42"/>
      <c r="AC50" s="42"/>
      <c r="AD50" s="42"/>
      <c r="AF50" s="42"/>
      <c r="AG50" s="42"/>
    </row>
    <row r="52" spans="2:33" x14ac:dyDescent="0.25">
      <c r="B52" s="48" t="s">
        <v>19</v>
      </c>
      <c r="C52" s="48" t="s">
        <v>20</v>
      </c>
      <c r="E52" s="49" t="str">
        <f>E$38</f>
        <v>Nombre del grupo</v>
      </c>
      <c r="F52" s="49"/>
      <c r="H52" s="49" t="str">
        <f>H$38</f>
        <v>Nombre del grupo</v>
      </c>
      <c r="I52" s="49"/>
      <c r="K52" s="49" t="str">
        <f>K$38</f>
        <v>Nombre del grupo</v>
      </c>
      <c r="L52" s="49"/>
      <c r="N52" s="49" t="str">
        <f>N$38</f>
        <v>Nombre del grupo</v>
      </c>
      <c r="O52" s="49"/>
      <c r="Q52" s="49" t="str">
        <f>Q$38</f>
        <v>Nombre del grupo</v>
      </c>
      <c r="R52" s="49"/>
      <c r="T52" s="49" t="str">
        <f>T$38</f>
        <v>Nombre del grupo</v>
      </c>
      <c r="U52" s="49"/>
      <c r="W52" s="49" t="str">
        <f>W$38</f>
        <v>Nombre del grupo</v>
      </c>
      <c r="X52" s="49"/>
      <c r="Z52" s="49" t="str">
        <f>Z$38</f>
        <v>Nombre del grupo</v>
      </c>
      <c r="AA52" s="49"/>
      <c r="AC52" s="49" t="str">
        <f>AC$38</f>
        <v>Nombre del grupo</v>
      </c>
      <c r="AD52" s="49"/>
      <c r="AF52" s="49" t="str">
        <f>AF$38</f>
        <v>Nombre del grupo</v>
      </c>
      <c r="AG52" s="49"/>
    </row>
    <row r="53" spans="2:33" x14ac:dyDescent="0.25">
      <c r="B53" s="48"/>
      <c r="C53" s="48"/>
      <c r="E53" s="5" t="s">
        <v>11</v>
      </c>
      <c r="F53" s="5" t="s">
        <v>12</v>
      </c>
      <c r="H53" s="5" t="s">
        <v>11</v>
      </c>
      <c r="I53" s="5" t="s">
        <v>12</v>
      </c>
      <c r="K53" s="5" t="s">
        <v>11</v>
      </c>
      <c r="L53" s="5" t="s">
        <v>12</v>
      </c>
      <c r="N53" s="5" t="s">
        <v>11</v>
      </c>
      <c r="O53" s="5" t="s">
        <v>12</v>
      </c>
      <c r="Q53" s="5" t="s">
        <v>11</v>
      </c>
      <c r="R53" s="5" t="s">
        <v>12</v>
      </c>
      <c r="T53" s="5" t="s">
        <v>11</v>
      </c>
      <c r="U53" s="5" t="s">
        <v>12</v>
      </c>
      <c r="W53" s="5" t="s">
        <v>11</v>
      </c>
      <c r="X53" s="5" t="s">
        <v>12</v>
      </c>
      <c r="Z53" s="5" t="s">
        <v>11</v>
      </c>
      <c r="AA53" s="5" t="s">
        <v>12</v>
      </c>
      <c r="AC53" s="5" t="s">
        <v>11</v>
      </c>
      <c r="AD53" s="5" t="s">
        <v>12</v>
      </c>
      <c r="AF53" s="5" t="s">
        <v>11</v>
      </c>
      <c r="AG53" s="5" t="s">
        <v>12</v>
      </c>
    </row>
    <row r="54" spans="2:33" x14ac:dyDescent="0.25">
      <c r="B54" s="3" t="s">
        <v>21</v>
      </c>
      <c r="C54" s="3" t="s">
        <v>22</v>
      </c>
      <c r="E54" s="15">
        <f>IF(F54=0,0,7)</f>
        <v>0</v>
      </c>
      <c r="F54" s="25"/>
      <c r="H54" s="15">
        <f>IF(I54=0,0,7)</f>
        <v>0</v>
      </c>
      <c r="I54" s="25"/>
      <c r="K54" s="15">
        <f>IF(L54=0,0,7)</f>
        <v>0</v>
      </c>
      <c r="L54" s="25"/>
      <c r="N54" s="15">
        <f>IF(O54=0,0,7)</f>
        <v>0</v>
      </c>
      <c r="O54" s="25"/>
      <c r="Q54" s="15">
        <f>IF(R54=0,0,7)</f>
        <v>0</v>
      </c>
      <c r="R54" s="25"/>
      <c r="T54" s="15">
        <f>IF(U54=0,0,7)</f>
        <v>0</v>
      </c>
      <c r="U54" s="25"/>
      <c r="W54" s="15">
        <f>IF(X54=0,0,7)</f>
        <v>0</v>
      </c>
      <c r="X54" s="25"/>
      <c r="Z54" s="15">
        <f>IF(AA54=0,0,7)</f>
        <v>0</v>
      </c>
      <c r="AA54" s="25"/>
      <c r="AC54" s="15">
        <f>IF(AD54=0,0,7)</f>
        <v>0</v>
      </c>
      <c r="AD54" s="25"/>
      <c r="AF54" s="15">
        <f>IF(AG54=0,0,7)</f>
        <v>0</v>
      </c>
      <c r="AG54" s="25"/>
    </row>
    <row r="55" spans="2:33" x14ac:dyDescent="0.25">
      <c r="B55" s="3" t="s">
        <v>23</v>
      </c>
      <c r="C55" s="3" t="s">
        <v>22</v>
      </c>
      <c r="E55" s="15">
        <f>IF(F55=0,0,3.8)</f>
        <v>0</v>
      </c>
      <c r="F55" s="25"/>
      <c r="H55" s="15">
        <f>IF(I55=0,0,3.8)</f>
        <v>0</v>
      </c>
      <c r="I55" s="25"/>
      <c r="K55" s="15">
        <f>IF(L55=0,0,3.8)</f>
        <v>0</v>
      </c>
      <c r="L55" s="25"/>
      <c r="N55" s="15">
        <f>IF(O55=0,0,3.8)</f>
        <v>0</v>
      </c>
      <c r="O55" s="25"/>
      <c r="Q55" s="15">
        <f>IF(R55=0,0,3.8)</f>
        <v>0</v>
      </c>
      <c r="R55" s="25"/>
      <c r="T55" s="15">
        <f>IF(U55=0,0,3.8)</f>
        <v>0</v>
      </c>
      <c r="U55" s="25"/>
      <c r="W55" s="15">
        <f>IF(X55=0,0,3.8)</f>
        <v>0</v>
      </c>
      <c r="X55" s="25"/>
      <c r="Z55" s="15">
        <f>IF(AA55=0,0,3.8)</f>
        <v>0</v>
      </c>
      <c r="AA55" s="25"/>
      <c r="AC55" s="15">
        <f>IF(AD55=0,0,3.8)</f>
        <v>0</v>
      </c>
      <c r="AD55" s="25"/>
      <c r="AF55" s="15">
        <f>IF(AG55=0,0,3.8)</f>
        <v>0</v>
      </c>
      <c r="AG55" s="25"/>
    </row>
    <row r="56" spans="2:33" x14ac:dyDescent="0.25">
      <c r="B56" s="3" t="s">
        <v>24</v>
      </c>
      <c r="C56" s="3" t="s">
        <v>25</v>
      </c>
      <c r="E56" s="15">
        <f>IF(F56=0,0,12)</f>
        <v>0</v>
      </c>
      <c r="F56" s="25"/>
      <c r="H56" s="15">
        <f>IF(I56=0,0,12)</f>
        <v>0</v>
      </c>
      <c r="I56" s="25"/>
      <c r="K56" s="15">
        <f>IF(L56=0,0,12)</f>
        <v>0</v>
      </c>
      <c r="L56" s="25"/>
      <c r="N56" s="15">
        <f>IF(O56=0,0,12)</f>
        <v>0</v>
      </c>
      <c r="O56" s="25"/>
      <c r="Q56" s="15">
        <f>IF(R56=0,0,12)</f>
        <v>0</v>
      </c>
      <c r="R56" s="25"/>
      <c r="T56" s="15">
        <f>IF(U56=0,0,12)</f>
        <v>0</v>
      </c>
      <c r="U56" s="25"/>
      <c r="W56" s="15">
        <f>IF(X56=0,0,12)</f>
        <v>0</v>
      </c>
      <c r="X56" s="25"/>
      <c r="Z56" s="15">
        <f>IF(AA56=0,0,12)</f>
        <v>0</v>
      </c>
      <c r="AA56" s="25"/>
      <c r="AC56" s="15">
        <f>IF(AD56=0,0,12)</f>
        <v>0</v>
      </c>
      <c r="AD56" s="25"/>
      <c r="AF56" s="15">
        <f>IF(AG56=0,0,12)</f>
        <v>0</v>
      </c>
      <c r="AG56" s="25"/>
    </row>
    <row r="57" spans="2:33" x14ac:dyDescent="0.25">
      <c r="B57" s="3" t="s">
        <v>26</v>
      </c>
      <c r="C57" s="3" t="s">
        <v>25</v>
      </c>
      <c r="E57" s="15">
        <f>IF(F57=0,0,12)</f>
        <v>0</v>
      </c>
      <c r="F57" s="25"/>
      <c r="H57" s="15">
        <f>IF(I57=0,0,12)</f>
        <v>0</v>
      </c>
      <c r="I57" s="25"/>
      <c r="K57" s="15">
        <f>IF(L57=0,0,12)</f>
        <v>0</v>
      </c>
      <c r="L57" s="25"/>
      <c r="N57" s="15">
        <f>IF(O57=0,0,12)</f>
        <v>0</v>
      </c>
      <c r="O57" s="25"/>
      <c r="Q57" s="15">
        <f>IF(R57=0,0,12)</f>
        <v>0</v>
      </c>
      <c r="R57" s="25"/>
      <c r="T57" s="15">
        <f>IF(U57=0,0,12)</f>
        <v>0</v>
      </c>
      <c r="U57" s="25"/>
      <c r="W57" s="15">
        <f>IF(X57=0,0,12)</f>
        <v>0</v>
      </c>
      <c r="X57" s="25"/>
      <c r="Z57" s="15">
        <f>IF(AA57=0,0,12)</f>
        <v>0</v>
      </c>
      <c r="AA57" s="25"/>
      <c r="AC57" s="15">
        <f>IF(AD57=0,0,12)</f>
        <v>0</v>
      </c>
      <c r="AD57" s="25"/>
      <c r="AF57" s="15">
        <f>IF(AG57=0,0,12)</f>
        <v>0</v>
      </c>
      <c r="AG57" s="25"/>
    </row>
    <row r="58" spans="2:33" x14ac:dyDescent="0.25">
      <c r="B58" s="3" t="s">
        <v>27</v>
      </c>
      <c r="C58" s="3" t="s">
        <v>25</v>
      </c>
      <c r="E58" s="15">
        <f>IF(F58=0,0,12)</f>
        <v>0</v>
      </c>
      <c r="F58" s="25"/>
      <c r="H58" s="15">
        <f>IF(I58=0,0,12)</f>
        <v>0</v>
      </c>
      <c r="I58" s="25"/>
      <c r="K58" s="15">
        <f>IF(L58=0,0,12)</f>
        <v>0</v>
      </c>
      <c r="L58" s="25"/>
      <c r="N58" s="15">
        <f>IF(O58=0,0,12)</f>
        <v>0</v>
      </c>
      <c r="O58" s="25"/>
      <c r="Q58" s="15">
        <f>IF(R58=0,0,12)</f>
        <v>0</v>
      </c>
      <c r="R58" s="25"/>
      <c r="T58" s="15">
        <f>IF(U58=0,0,12)</f>
        <v>0</v>
      </c>
      <c r="U58" s="25"/>
      <c r="W58" s="15">
        <f>IF(X58=0,0,12)</f>
        <v>0</v>
      </c>
      <c r="X58" s="25"/>
      <c r="Z58" s="15">
        <f>IF(AA58=0,0,12)</f>
        <v>0</v>
      </c>
      <c r="AA58" s="25"/>
      <c r="AC58" s="15">
        <f>IF(AD58=0,0,12)</f>
        <v>0</v>
      </c>
      <c r="AD58" s="25"/>
      <c r="AF58" s="15">
        <f>IF(AG58=0,0,12)</f>
        <v>0</v>
      </c>
      <c r="AG58" s="25"/>
    </row>
    <row r="60" spans="2:33" ht="17.25" x14ac:dyDescent="0.25">
      <c r="B60" s="43" t="s">
        <v>168</v>
      </c>
    </row>
    <row r="62" spans="2:33" ht="75" customHeight="1" x14ac:dyDescent="0.25">
      <c r="B62" s="70" t="s">
        <v>77</v>
      </c>
      <c r="C62" s="70"/>
      <c r="D62" s="70"/>
      <c r="E62" s="70"/>
      <c r="F62" s="70"/>
      <c r="G62" s="70"/>
      <c r="H62" s="70"/>
      <c r="I62" s="70"/>
      <c r="K62" s="42"/>
      <c r="L62" s="42"/>
      <c r="N62" s="42"/>
      <c r="O62" s="42"/>
      <c r="Q62" s="42"/>
      <c r="R62" s="42"/>
      <c r="T62" s="42"/>
      <c r="U62" s="42"/>
      <c r="W62" s="42"/>
      <c r="X62" s="42"/>
      <c r="Z62" s="42"/>
      <c r="AA62" s="42"/>
      <c r="AC62" s="42"/>
      <c r="AD62" s="42"/>
      <c r="AF62" s="42"/>
      <c r="AG62" s="42"/>
    </row>
    <row r="63" spans="2:33" x14ac:dyDescent="0.25">
      <c r="B63" s="42"/>
      <c r="C63" s="42"/>
      <c r="D63" s="42"/>
      <c r="E63" s="42"/>
      <c r="F63" s="42"/>
      <c r="G63" s="42"/>
      <c r="H63" s="42"/>
      <c r="I63" s="42"/>
      <c r="K63" s="42"/>
      <c r="L63" s="42"/>
      <c r="N63" s="42"/>
      <c r="O63" s="42"/>
      <c r="Q63" s="42"/>
      <c r="R63" s="42"/>
      <c r="T63" s="42"/>
      <c r="U63" s="42"/>
      <c r="W63" s="42"/>
      <c r="X63" s="42"/>
      <c r="Z63" s="42"/>
      <c r="AA63" s="42"/>
      <c r="AC63" s="42"/>
      <c r="AD63" s="42"/>
      <c r="AF63" s="42"/>
      <c r="AG63" s="42"/>
    </row>
    <row r="64" spans="2:33" x14ac:dyDescent="0.25">
      <c r="B64" s="48" t="s">
        <v>19</v>
      </c>
      <c r="C64" s="48" t="s">
        <v>20</v>
      </c>
      <c r="E64" s="49" t="str">
        <f>E$38</f>
        <v>Nombre del grupo</v>
      </c>
      <c r="F64" s="49"/>
      <c r="H64" s="49" t="str">
        <f>H$38</f>
        <v>Nombre del grupo</v>
      </c>
      <c r="I64" s="49"/>
      <c r="K64" s="49" t="str">
        <f>K$38</f>
        <v>Nombre del grupo</v>
      </c>
      <c r="L64" s="49"/>
      <c r="N64" s="49" t="str">
        <f>N$38</f>
        <v>Nombre del grupo</v>
      </c>
      <c r="O64" s="49"/>
      <c r="Q64" s="49" t="str">
        <f>Q$38</f>
        <v>Nombre del grupo</v>
      </c>
      <c r="R64" s="49"/>
      <c r="T64" s="49" t="str">
        <f>T$38</f>
        <v>Nombre del grupo</v>
      </c>
      <c r="U64" s="49"/>
      <c r="W64" s="49" t="str">
        <f>W$38</f>
        <v>Nombre del grupo</v>
      </c>
      <c r="X64" s="49"/>
      <c r="Z64" s="49" t="str">
        <f>Z$38</f>
        <v>Nombre del grupo</v>
      </c>
      <c r="AA64" s="49"/>
      <c r="AC64" s="49" t="str">
        <f>AC$38</f>
        <v>Nombre del grupo</v>
      </c>
      <c r="AD64" s="49"/>
      <c r="AF64" s="49" t="str">
        <f>AF$38</f>
        <v>Nombre del grupo</v>
      </c>
      <c r="AG64" s="49"/>
    </row>
    <row r="65" spans="2:33" x14ac:dyDescent="0.25">
      <c r="B65" s="48"/>
      <c r="C65" s="48"/>
      <c r="E65" s="6" t="s">
        <v>11</v>
      </c>
      <c r="F65" s="6" t="s">
        <v>12</v>
      </c>
      <c r="H65" s="6" t="s">
        <v>11</v>
      </c>
      <c r="I65" s="6" t="s">
        <v>12</v>
      </c>
      <c r="K65" s="6" t="s">
        <v>11</v>
      </c>
      <c r="L65" s="6" t="s">
        <v>12</v>
      </c>
      <c r="N65" s="6" t="s">
        <v>11</v>
      </c>
      <c r="O65" s="6" t="s">
        <v>12</v>
      </c>
      <c r="Q65" s="6" t="s">
        <v>11</v>
      </c>
      <c r="R65" s="6" t="s">
        <v>12</v>
      </c>
      <c r="T65" s="6" t="s">
        <v>11</v>
      </c>
      <c r="U65" s="6" t="s">
        <v>12</v>
      </c>
      <c r="W65" s="6" t="s">
        <v>11</v>
      </c>
      <c r="X65" s="6" t="s">
        <v>12</v>
      </c>
      <c r="Z65" s="6" t="s">
        <v>11</v>
      </c>
      <c r="AA65" s="6" t="s">
        <v>12</v>
      </c>
      <c r="AC65" s="6" t="s">
        <v>11</v>
      </c>
      <c r="AD65" s="6" t="s">
        <v>12</v>
      </c>
      <c r="AF65" s="6" t="s">
        <v>11</v>
      </c>
      <c r="AG65" s="6" t="s">
        <v>12</v>
      </c>
    </row>
    <row r="66" spans="2:33" x14ac:dyDescent="0.25">
      <c r="B66" s="7" t="s">
        <v>24</v>
      </c>
      <c r="C66" s="7" t="s">
        <v>28</v>
      </c>
      <c r="E66" s="12">
        <v>15</v>
      </c>
      <c r="F66" s="23">
        <v>15</v>
      </c>
      <c r="H66" s="12">
        <v>15</v>
      </c>
      <c r="I66" s="23">
        <v>15</v>
      </c>
      <c r="K66" s="12">
        <v>15</v>
      </c>
      <c r="L66" s="23">
        <v>15</v>
      </c>
      <c r="N66" s="12">
        <v>15</v>
      </c>
      <c r="O66" s="23">
        <v>15</v>
      </c>
      <c r="Q66" s="12">
        <v>15</v>
      </c>
      <c r="R66" s="23">
        <v>15</v>
      </c>
      <c r="T66" s="12">
        <v>15</v>
      </c>
      <c r="U66" s="23">
        <v>15</v>
      </c>
      <c r="W66" s="12">
        <v>15</v>
      </c>
      <c r="X66" s="23">
        <v>15</v>
      </c>
      <c r="Z66" s="12">
        <v>15</v>
      </c>
      <c r="AA66" s="23">
        <v>15</v>
      </c>
      <c r="AC66" s="12">
        <v>15</v>
      </c>
      <c r="AD66" s="23">
        <v>15</v>
      </c>
      <c r="AF66" s="12">
        <v>15</v>
      </c>
      <c r="AG66" s="23">
        <v>15</v>
      </c>
    </row>
    <row r="67" spans="2:33" x14ac:dyDescent="0.25">
      <c r="B67" s="7" t="s">
        <v>26</v>
      </c>
      <c r="C67" s="7" t="s">
        <v>28</v>
      </c>
      <c r="E67" s="12">
        <v>300</v>
      </c>
      <c r="F67" s="12">
        <v>300</v>
      </c>
      <c r="H67" s="12">
        <v>300</v>
      </c>
      <c r="I67" s="12">
        <v>300</v>
      </c>
      <c r="K67" s="12">
        <v>300</v>
      </c>
      <c r="L67" s="12">
        <v>300</v>
      </c>
      <c r="N67" s="12">
        <v>300</v>
      </c>
      <c r="O67" s="12">
        <v>300</v>
      </c>
      <c r="Q67" s="12">
        <v>300</v>
      </c>
      <c r="R67" s="12">
        <v>300</v>
      </c>
      <c r="T67" s="12">
        <v>300</v>
      </c>
      <c r="U67" s="12">
        <v>300</v>
      </c>
      <c r="W67" s="12">
        <v>300</v>
      </c>
      <c r="X67" s="12">
        <v>300</v>
      </c>
      <c r="Z67" s="12">
        <v>300</v>
      </c>
      <c r="AA67" s="12">
        <v>300</v>
      </c>
      <c r="AC67" s="12">
        <v>300</v>
      </c>
      <c r="AD67" s="12">
        <v>300</v>
      </c>
      <c r="AF67" s="12">
        <v>300</v>
      </c>
      <c r="AG67" s="12">
        <v>300</v>
      </c>
    </row>
    <row r="68" spans="2:33" x14ac:dyDescent="0.25">
      <c r="B68" s="7" t="s">
        <v>27</v>
      </c>
      <c r="C68" s="7" t="s">
        <v>28</v>
      </c>
      <c r="E68" s="12">
        <v>15</v>
      </c>
      <c r="F68" s="12">
        <v>15</v>
      </c>
      <c r="H68" s="12">
        <v>15</v>
      </c>
      <c r="I68" s="12">
        <v>15</v>
      </c>
      <c r="K68" s="12">
        <v>15</v>
      </c>
      <c r="L68" s="12">
        <v>15</v>
      </c>
      <c r="N68" s="12">
        <v>15</v>
      </c>
      <c r="O68" s="12">
        <v>15</v>
      </c>
      <c r="Q68" s="12">
        <v>15</v>
      </c>
      <c r="R68" s="12">
        <v>15</v>
      </c>
      <c r="T68" s="12">
        <v>15</v>
      </c>
      <c r="U68" s="12">
        <v>15</v>
      </c>
      <c r="W68" s="12">
        <v>15</v>
      </c>
      <c r="X68" s="12">
        <v>15</v>
      </c>
      <c r="Z68" s="12">
        <v>15</v>
      </c>
      <c r="AA68" s="12">
        <v>15</v>
      </c>
      <c r="AC68" s="12">
        <v>15</v>
      </c>
      <c r="AD68" s="12">
        <v>15</v>
      </c>
      <c r="AF68" s="12">
        <v>15</v>
      </c>
      <c r="AG68" s="12">
        <v>15</v>
      </c>
    </row>
    <row r="70" spans="2:33" ht="17.25" x14ac:dyDescent="0.25">
      <c r="B70" s="45" t="s">
        <v>169</v>
      </c>
      <c r="C70" s="9"/>
      <c r="E70" s="9"/>
      <c r="F70" s="9"/>
      <c r="H70" s="9"/>
      <c r="I70" s="9"/>
      <c r="K70" s="9"/>
      <c r="L70" s="9"/>
      <c r="N70" s="9"/>
      <c r="O70" s="9"/>
      <c r="Q70" s="9"/>
      <c r="R70" s="9"/>
      <c r="T70" s="9"/>
      <c r="U70" s="9"/>
      <c r="W70" s="9"/>
      <c r="X70" s="9"/>
      <c r="Z70" s="9"/>
      <c r="AA70" s="9"/>
      <c r="AC70" s="9"/>
      <c r="AD70" s="9"/>
      <c r="AF70" s="9"/>
      <c r="AG70" s="9"/>
    </row>
    <row r="71" spans="2:33" x14ac:dyDescent="0.25">
      <c r="B71" s="9"/>
      <c r="C71" s="9"/>
      <c r="E71" s="9"/>
      <c r="F71" s="9"/>
      <c r="H71" s="9"/>
      <c r="I71" s="9"/>
      <c r="K71" s="9"/>
      <c r="L71" s="9"/>
      <c r="N71" s="9"/>
      <c r="O71" s="9"/>
      <c r="Q71" s="9"/>
      <c r="R71" s="9"/>
      <c r="T71" s="9"/>
      <c r="U71" s="9"/>
      <c r="W71" s="9"/>
      <c r="X71" s="9"/>
      <c r="Z71" s="9"/>
      <c r="AA71" s="9"/>
      <c r="AC71" s="9"/>
      <c r="AD71" s="9"/>
      <c r="AF71" s="9"/>
      <c r="AG71" s="9"/>
    </row>
    <row r="72" spans="2:33" x14ac:dyDescent="0.25">
      <c r="B72" s="48" t="s">
        <v>19</v>
      </c>
      <c r="C72" s="48" t="s">
        <v>20</v>
      </c>
      <c r="E72" s="49" t="str">
        <f>E$38</f>
        <v>Nombre del grupo</v>
      </c>
      <c r="F72" s="49"/>
      <c r="H72" s="49" t="str">
        <f>H$38</f>
        <v>Nombre del grupo</v>
      </c>
      <c r="I72" s="49"/>
      <c r="K72" s="49" t="str">
        <f>K$38</f>
        <v>Nombre del grupo</v>
      </c>
      <c r="L72" s="49"/>
      <c r="N72" s="49" t="str">
        <f>N$38</f>
        <v>Nombre del grupo</v>
      </c>
      <c r="O72" s="49"/>
      <c r="Q72" s="49" t="str">
        <f>Q$38</f>
        <v>Nombre del grupo</v>
      </c>
      <c r="R72" s="49"/>
      <c r="T72" s="49" t="str">
        <f>T$38</f>
        <v>Nombre del grupo</v>
      </c>
      <c r="U72" s="49"/>
      <c r="W72" s="49" t="str">
        <f>W$38</f>
        <v>Nombre del grupo</v>
      </c>
      <c r="X72" s="49"/>
      <c r="Z72" s="49" t="str">
        <f>Z$38</f>
        <v>Nombre del grupo</v>
      </c>
      <c r="AA72" s="49"/>
      <c r="AC72" s="49" t="str">
        <f>AC$38</f>
        <v>Nombre del grupo</v>
      </c>
      <c r="AD72" s="49"/>
      <c r="AF72" s="49" t="str">
        <f>AF$38</f>
        <v>Nombre del grupo</v>
      </c>
      <c r="AG72" s="49"/>
    </row>
    <row r="73" spans="2:33" x14ac:dyDescent="0.25">
      <c r="B73" s="48"/>
      <c r="C73" s="48"/>
      <c r="E73" s="6" t="s">
        <v>11</v>
      </c>
      <c r="F73" s="6" t="s">
        <v>12</v>
      </c>
      <c r="H73" s="6" t="s">
        <v>11</v>
      </c>
      <c r="I73" s="6" t="s">
        <v>12</v>
      </c>
      <c r="K73" s="6" t="s">
        <v>11</v>
      </c>
      <c r="L73" s="6" t="s">
        <v>12</v>
      </c>
      <c r="N73" s="6" t="s">
        <v>11</v>
      </c>
      <c r="O73" s="6" t="s">
        <v>12</v>
      </c>
      <c r="Q73" s="6" t="s">
        <v>11</v>
      </c>
      <c r="R73" s="6" t="s">
        <v>12</v>
      </c>
      <c r="T73" s="6" t="s">
        <v>11</v>
      </c>
      <c r="U73" s="6" t="s">
        <v>12</v>
      </c>
      <c r="W73" s="6" t="s">
        <v>11</v>
      </c>
      <c r="X73" s="6" t="s">
        <v>12</v>
      </c>
      <c r="Z73" s="6" t="s">
        <v>11</v>
      </c>
      <c r="AA73" s="6" t="s">
        <v>12</v>
      </c>
      <c r="AC73" s="6" t="s">
        <v>11</v>
      </c>
      <c r="AD73" s="6" t="s">
        <v>12</v>
      </c>
      <c r="AF73" s="6" t="s">
        <v>11</v>
      </c>
      <c r="AG73" s="6" t="s">
        <v>12</v>
      </c>
    </row>
    <row r="74" spans="2:33" x14ac:dyDescent="0.25">
      <c r="B74" s="7" t="s">
        <v>21</v>
      </c>
      <c r="C74" s="7" t="s">
        <v>29</v>
      </c>
      <c r="E74" s="16">
        <f>E54</f>
        <v>0</v>
      </c>
      <c r="F74" s="16">
        <f>F54</f>
        <v>0</v>
      </c>
      <c r="H74" s="16">
        <f>H54</f>
        <v>0</v>
      </c>
      <c r="I74" s="16">
        <f>I54</f>
        <v>0</v>
      </c>
      <c r="K74" s="16">
        <f>K54</f>
        <v>0</v>
      </c>
      <c r="L74" s="16">
        <f>L54</f>
        <v>0</v>
      </c>
      <c r="N74" s="16">
        <f>N54</f>
        <v>0</v>
      </c>
      <c r="O74" s="16">
        <f>O54</f>
        <v>0</v>
      </c>
      <c r="Q74" s="16">
        <f>Q54</f>
        <v>0</v>
      </c>
      <c r="R74" s="16">
        <f>R54</f>
        <v>0</v>
      </c>
      <c r="T74" s="16">
        <f>T54</f>
        <v>0</v>
      </c>
      <c r="U74" s="16">
        <f>U54</f>
        <v>0</v>
      </c>
      <c r="W74" s="16">
        <f>W54</f>
        <v>0</v>
      </c>
      <c r="X74" s="16">
        <f>X54</f>
        <v>0</v>
      </c>
      <c r="Z74" s="16">
        <f>Z54</f>
        <v>0</v>
      </c>
      <c r="AA74" s="16">
        <f>AA54</f>
        <v>0</v>
      </c>
      <c r="AC74" s="16">
        <f>AC54</f>
        <v>0</v>
      </c>
      <c r="AD74" s="16">
        <f>AD54</f>
        <v>0</v>
      </c>
      <c r="AF74" s="16">
        <f>AF54</f>
        <v>0</v>
      </c>
      <c r="AG74" s="16">
        <f>AG54</f>
        <v>0</v>
      </c>
    </row>
    <row r="75" spans="2:33" x14ac:dyDescent="0.25">
      <c r="B75" s="7" t="s">
        <v>23</v>
      </c>
      <c r="C75" s="7" t="s">
        <v>29</v>
      </c>
      <c r="E75" s="16">
        <f>E55</f>
        <v>0</v>
      </c>
      <c r="F75" s="16">
        <f>F55</f>
        <v>0</v>
      </c>
      <c r="H75" s="16">
        <f>H55</f>
        <v>0</v>
      </c>
      <c r="I75" s="16">
        <f>I55</f>
        <v>0</v>
      </c>
      <c r="K75" s="16">
        <f>K55</f>
        <v>0</v>
      </c>
      <c r="L75" s="16">
        <f>L55</f>
        <v>0</v>
      </c>
      <c r="N75" s="16">
        <f>N55</f>
        <v>0</v>
      </c>
      <c r="O75" s="16">
        <f>O55</f>
        <v>0</v>
      </c>
      <c r="Q75" s="16">
        <f>Q55</f>
        <v>0</v>
      </c>
      <c r="R75" s="16">
        <f>R55</f>
        <v>0</v>
      </c>
      <c r="T75" s="16">
        <f>T55</f>
        <v>0</v>
      </c>
      <c r="U75" s="16">
        <f>U55</f>
        <v>0</v>
      </c>
      <c r="W75" s="16">
        <f>W55</f>
        <v>0</v>
      </c>
      <c r="X75" s="16">
        <f>X55</f>
        <v>0</v>
      </c>
      <c r="Z75" s="16">
        <f>Z55</f>
        <v>0</v>
      </c>
      <c r="AA75" s="16">
        <f>AA55</f>
        <v>0</v>
      </c>
      <c r="AC75" s="16">
        <f>AC55</f>
        <v>0</v>
      </c>
      <c r="AD75" s="16">
        <f>AD55</f>
        <v>0</v>
      </c>
      <c r="AF75" s="16">
        <f>AF55</f>
        <v>0</v>
      </c>
      <c r="AG75" s="16">
        <f>AG55</f>
        <v>0</v>
      </c>
    </row>
    <row r="76" spans="2:33" x14ac:dyDescent="0.25">
      <c r="B76" s="7" t="s">
        <v>24</v>
      </c>
      <c r="C76" s="7" t="s">
        <v>29</v>
      </c>
      <c r="E76" s="16">
        <f t="shared" ref="E76:F78" si="10">E56*(E66/60)</f>
        <v>0</v>
      </c>
      <c r="F76" s="16">
        <f t="shared" si="10"/>
        <v>0</v>
      </c>
      <c r="H76" s="16">
        <f t="shared" ref="H76:I78" si="11">H56*(H66/60)</f>
        <v>0</v>
      </c>
      <c r="I76" s="16">
        <f t="shared" si="11"/>
        <v>0</v>
      </c>
      <c r="K76" s="16">
        <f t="shared" ref="K76:L78" si="12">K56*(K66/60)</f>
        <v>0</v>
      </c>
      <c r="L76" s="16">
        <f t="shared" si="12"/>
        <v>0</v>
      </c>
      <c r="N76" s="16">
        <f t="shared" ref="N76:O78" si="13">N56*(N66/60)</f>
        <v>0</v>
      </c>
      <c r="O76" s="16">
        <f t="shared" si="13"/>
        <v>0</v>
      </c>
      <c r="Q76" s="16">
        <f t="shared" ref="Q76:R78" si="14">Q56*(Q66/60)</f>
        <v>0</v>
      </c>
      <c r="R76" s="16">
        <f t="shared" si="14"/>
        <v>0</v>
      </c>
      <c r="T76" s="16">
        <f t="shared" ref="T76:U78" si="15">T56*(T66/60)</f>
        <v>0</v>
      </c>
      <c r="U76" s="16">
        <f t="shared" si="15"/>
        <v>0</v>
      </c>
      <c r="W76" s="16">
        <f t="shared" ref="W76:X78" si="16">W56*(W66/60)</f>
        <v>0</v>
      </c>
      <c r="X76" s="16">
        <f t="shared" si="16"/>
        <v>0</v>
      </c>
      <c r="Z76" s="16">
        <f t="shared" ref="Z76:AA78" si="17">Z56*(Z66/60)</f>
        <v>0</v>
      </c>
      <c r="AA76" s="16">
        <f t="shared" si="17"/>
        <v>0</v>
      </c>
      <c r="AC76" s="16">
        <f t="shared" ref="AC76:AD78" si="18">AC56*(AC66/60)</f>
        <v>0</v>
      </c>
      <c r="AD76" s="16">
        <f t="shared" si="18"/>
        <v>0</v>
      </c>
      <c r="AF76" s="16">
        <f t="shared" ref="AF76:AG78" si="19">AF56*(AF66/60)</f>
        <v>0</v>
      </c>
      <c r="AG76" s="16">
        <f t="shared" si="19"/>
        <v>0</v>
      </c>
    </row>
    <row r="77" spans="2:33" x14ac:dyDescent="0.25">
      <c r="B77" s="7" t="s">
        <v>26</v>
      </c>
      <c r="C77" s="7" t="s">
        <v>29</v>
      </c>
      <c r="E77" s="16">
        <f t="shared" si="10"/>
        <v>0</v>
      </c>
      <c r="F77" s="16">
        <f t="shared" si="10"/>
        <v>0</v>
      </c>
      <c r="H77" s="16">
        <f t="shared" si="11"/>
        <v>0</v>
      </c>
      <c r="I77" s="16">
        <f t="shared" si="11"/>
        <v>0</v>
      </c>
      <c r="K77" s="16">
        <f t="shared" si="12"/>
        <v>0</v>
      </c>
      <c r="L77" s="16">
        <f t="shared" si="12"/>
        <v>0</v>
      </c>
      <c r="N77" s="16">
        <f t="shared" si="13"/>
        <v>0</v>
      </c>
      <c r="O77" s="16">
        <f t="shared" si="13"/>
        <v>0</v>
      </c>
      <c r="Q77" s="16">
        <f t="shared" si="14"/>
        <v>0</v>
      </c>
      <c r="R77" s="16">
        <f t="shared" si="14"/>
        <v>0</v>
      </c>
      <c r="T77" s="16">
        <f t="shared" si="15"/>
        <v>0</v>
      </c>
      <c r="U77" s="16">
        <f t="shared" si="15"/>
        <v>0</v>
      </c>
      <c r="W77" s="16">
        <f t="shared" si="16"/>
        <v>0</v>
      </c>
      <c r="X77" s="16">
        <f t="shared" si="16"/>
        <v>0</v>
      </c>
      <c r="Z77" s="16">
        <f t="shared" si="17"/>
        <v>0</v>
      </c>
      <c r="AA77" s="16">
        <f t="shared" si="17"/>
        <v>0</v>
      </c>
      <c r="AC77" s="16">
        <f t="shared" si="18"/>
        <v>0</v>
      </c>
      <c r="AD77" s="16">
        <f t="shared" si="18"/>
        <v>0</v>
      </c>
      <c r="AF77" s="16">
        <f t="shared" si="19"/>
        <v>0</v>
      </c>
      <c r="AG77" s="16">
        <f t="shared" si="19"/>
        <v>0</v>
      </c>
    </row>
    <row r="78" spans="2:33" x14ac:dyDescent="0.25">
      <c r="B78" s="7" t="s">
        <v>27</v>
      </c>
      <c r="C78" s="7" t="s">
        <v>29</v>
      </c>
      <c r="E78" s="16">
        <f t="shared" si="10"/>
        <v>0</v>
      </c>
      <c r="F78" s="16">
        <f t="shared" si="10"/>
        <v>0</v>
      </c>
      <c r="H78" s="16">
        <f t="shared" si="11"/>
        <v>0</v>
      </c>
      <c r="I78" s="16">
        <f t="shared" si="11"/>
        <v>0</v>
      </c>
      <c r="K78" s="16">
        <f t="shared" si="12"/>
        <v>0</v>
      </c>
      <c r="L78" s="16">
        <f t="shared" si="12"/>
        <v>0</v>
      </c>
      <c r="N78" s="16">
        <f t="shared" si="13"/>
        <v>0</v>
      </c>
      <c r="O78" s="16">
        <f t="shared" si="13"/>
        <v>0</v>
      </c>
      <c r="Q78" s="16">
        <f t="shared" si="14"/>
        <v>0</v>
      </c>
      <c r="R78" s="16">
        <f t="shared" si="14"/>
        <v>0</v>
      </c>
      <c r="T78" s="16">
        <f t="shared" si="15"/>
        <v>0</v>
      </c>
      <c r="U78" s="16">
        <f t="shared" si="15"/>
        <v>0</v>
      </c>
      <c r="W78" s="16">
        <f t="shared" si="16"/>
        <v>0</v>
      </c>
      <c r="X78" s="16">
        <f t="shared" si="16"/>
        <v>0</v>
      </c>
      <c r="Z78" s="16">
        <f t="shared" si="17"/>
        <v>0</v>
      </c>
      <c r="AA78" s="16">
        <f t="shared" si="17"/>
        <v>0</v>
      </c>
      <c r="AC78" s="16">
        <f t="shared" si="18"/>
        <v>0</v>
      </c>
      <c r="AD78" s="16">
        <f t="shared" si="18"/>
        <v>0</v>
      </c>
      <c r="AF78" s="16">
        <f t="shared" si="19"/>
        <v>0</v>
      </c>
      <c r="AG78" s="16">
        <f t="shared" si="19"/>
        <v>0</v>
      </c>
    </row>
    <row r="80" spans="2:33" ht="17.25" x14ac:dyDescent="0.25">
      <c r="B80" s="45" t="s">
        <v>170</v>
      </c>
      <c r="C80" s="9"/>
      <c r="E80" s="9"/>
      <c r="F80" s="9"/>
      <c r="H80" s="9"/>
      <c r="I80" s="9"/>
      <c r="K80" s="9"/>
      <c r="L80" s="9"/>
      <c r="N80" s="9"/>
      <c r="O80" s="9"/>
      <c r="Q80" s="9"/>
      <c r="R80" s="9"/>
      <c r="T80" s="9"/>
      <c r="U80" s="9"/>
      <c r="W80" s="9"/>
      <c r="X80" s="9"/>
      <c r="Z80" s="9"/>
      <c r="AA80" s="9"/>
      <c r="AC80" s="9"/>
      <c r="AD80" s="9"/>
      <c r="AF80" s="9"/>
      <c r="AG80" s="9"/>
    </row>
    <row r="81" spans="2:33" x14ac:dyDescent="0.25">
      <c r="B81" s="9"/>
      <c r="C81" s="9"/>
      <c r="E81" s="9"/>
      <c r="F81" s="9"/>
      <c r="H81" s="9"/>
      <c r="I81" s="9"/>
      <c r="K81" s="9"/>
      <c r="L81" s="9"/>
      <c r="N81" s="9"/>
      <c r="O81" s="9"/>
      <c r="Q81" s="9"/>
      <c r="R81" s="9"/>
      <c r="T81" s="9"/>
      <c r="U81" s="9"/>
      <c r="W81" s="9"/>
      <c r="X81" s="9"/>
      <c r="Z81" s="9"/>
      <c r="AA81" s="9"/>
      <c r="AC81" s="9"/>
      <c r="AD81" s="9"/>
      <c r="AF81" s="9"/>
      <c r="AG81" s="9"/>
    </row>
    <row r="82" spans="2:33" ht="15.75" x14ac:dyDescent="0.25">
      <c r="B82" s="11" t="s">
        <v>171</v>
      </c>
      <c r="C82" s="9"/>
      <c r="E82" s="9"/>
      <c r="F82" s="9"/>
      <c r="H82" s="9"/>
      <c r="I82" s="9"/>
      <c r="K82" s="9"/>
      <c r="L82" s="9"/>
      <c r="N82" s="9"/>
      <c r="O82" s="9"/>
      <c r="Q82" s="9"/>
      <c r="R82" s="9"/>
      <c r="T82" s="9"/>
      <c r="U82" s="9"/>
      <c r="W82" s="9"/>
      <c r="X82" s="9"/>
      <c r="Z82" s="9"/>
      <c r="AA82" s="9"/>
      <c r="AC82" s="9"/>
      <c r="AD82" s="9"/>
      <c r="AF82" s="9"/>
      <c r="AG82" s="9"/>
    </row>
    <row r="83" spans="2:33" x14ac:dyDescent="0.25">
      <c r="B83" s="9"/>
      <c r="C83" s="9"/>
      <c r="E83" s="9"/>
      <c r="F83" s="9"/>
      <c r="H83" s="9"/>
      <c r="I83" s="9"/>
      <c r="K83" s="9"/>
      <c r="L83" s="9"/>
      <c r="N83" s="9"/>
      <c r="O83" s="9"/>
      <c r="Q83" s="9"/>
      <c r="R83" s="9"/>
      <c r="T83" s="9"/>
      <c r="U83" s="9"/>
      <c r="W83" s="9"/>
      <c r="X83" s="9"/>
      <c r="Z83" s="9"/>
      <c r="AA83" s="9"/>
      <c r="AC83" s="9"/>
      <c r="AD83" s="9"/>
      <c r="AF83" s="9"/>
      <c r="AG83" s="9"/>
    </row>
    <row r="84" spans="2:33" x14ac:dyDescent="0.25">
      <c r="B84" s="48" t="s">
        <v>19</v>
      </c>
      <c r="C84" s="48" t="s">
        <v>20</v>
      </c>
      <c r="E84" s="49" t="str">
        <f>E$38</f>
        <v>Nombre del grupo</v>
      </c>
      <c r="F84" s="49"/>
      <c r="H84" s="49" t="str">
        <f>H$38</f>
        <v>Nombre del grupo</v>
      </c>
      <c r="I84" s="49"/>
      <c r="K84" s="49" t="str">
        <f>K$38</f>
        <v>Nombre del grupo</v>
      </c>
      <c r="L84" s="49"/>
      <c r="N84" s="49" t="str">
        <f>N$38</f>
        <v>Nombre del grupo</v>
      </c>
      <c r="O84" s="49"/>
      <c r="Q84" s="49" t="str">
        <f>Q$38</f>
        <v>Nombre del grupo</v>
      </c>
      <c r="R84" s="49"/>
      <c r="T84" s="49" t="str">
        <f>T$38</f>
        <v>Nombre del grupo</v>
      </c>
      <c r="U84" s="49"/>
      <c r="W84" s="49" t="str">
        <f>W$38</f>
        <v>Nombre del grupo</v>
      </c>
      <c r="X84" s="49"/>
      <c r="Z84" s="49" t="str">
        <f>Z$38</f>
        <v>Nombre del grupo</v>
      </c>
      <c r="AA84" s="49"/>
      <c r="AC84" s="49" t="str">
        <f>AC$38</f>
        <v>Nombre del grupo</v>
      </c>
      <c r="AD84" s="49"/>
      <c r="AF84" s="49" t="str">
        <f>AF$38</f>
        <v>Nombre del grupo</v>
      </c>
      <c r="AG84" s="49"/>
    </row>
    <row r="85" spans="2:33" x14ac:dyDescent="0.25">
      <c r="B85" s="48"/>
      <c r="C85" s="48"/>
      <c r="E85" s="6" t="s">
        <v>11</v>
      </c>
      <c r="F85" s="6" t="s">
        <v>12</v>
      </c>
      <c r="H85" s="6" t="s">
        <v>11</v>
      </c>
      <c r="I85" s="6" t="s">
        <v>12</v>
      </c>
      <c r="K85" s="6" t="s">
        <v>11</v>
      </c>
      <c r="L85" s="6" t="s">
        <v>12</v>
      </c>
      <c r="N85" s="6" t="s">
        <v>11</v>
      </c>
      <c r="O85" s="6" t="s">
        <v>12</v>
      </c>
      <c r="Q85" s="6" t="s">
        <v>11</v>
      </c>
      <c r="R85" s="6" t="s">
        <v>12</v>
      </c>
      <c r="T85" s="6" t="s">
        <v>11</v>
      </c>
      <c r="U85" s="6" t="s">
        <v>12</v>
      </c>
      <c r="W85" s="6" t="s">
        <v>11</v>
      </c>
      <c r="X85" s="6" t="s">
        <v>12</v>
      </c>
      <c r="Z85" s="6" t="s">
        <v>11</v>
      </c>
      <c r="AA85" s="6" t="s">
        <v>12</v>
      </c>
      <c r="AC85" s="6" t="s">
        <v>11</v>
      </c>
      <c r="AD85" s="6" t="s">
        <v>12</v>
      </c>
      <c r="AF85" s="6" t="s">
        <v>11</v>
      </c>
      <c r="AG85" s="6" t="s">
        <v>12</v>
      </c>
    </row>
    <row r="86" spans="2:33" x14ac:dyDescent="0.25">
      <c r="B86" s="7" t="s">
        <v>21</v>
      </c>
      <c r="C86" s="7" t="s">
        <v>34</v>
      </c>
      <c r="E86" s="16">
        <f>IF($E$17=Tablas!$C$23,Tablas!$C24,IF($E$17=Tablas!$D$23,Tablas!$D24,IF($E$17=Tablas!$E$23,Tablas!$E24,IF($E$17=Tablas!$F$23,Tablas!$F24,0))))</f>
        <v>0</v>
      </c>
      <c r="F86" s="16">
        <f>IF($E$17=Tablas!$C$23,Tablas!$C24,IF($E$17=Tablas!$D$23,Tablas!$D24,IF($E$17=Tablas!$E$23,Tablas!$E24,IF($E$17=Tablas!$F$23,Tablas!$F24,0))))</f>
        <v>0</v>
      </c>
      <c r="H86" s="16">
        <f>IF($E$17=Tablas!$C$23,Tablas!$C24,IF($E$17=Tablas!$D$23,Tablas!$D24,IF($E$17=Tablas!$E$23,Tablas!$E24,IF($E$17=Tablas!$F$23,Tablas!$F24,0))))</f>
        <v>0</v>
      </c>
      <c r="I86" s="16">
        <f>IF($E$17=Tablas!$C$23,Tablas!$C24,IF($E$17=Tablas!$D$23,Tablas!$D24,IF($E$17=Tablas!$E$23,Tablas!$E24,IF($E$17=Tablas!$F$23,Tablas!$F24,0))))</f>
        <v>0</v>
      </c>
      <c r="K86" s="16">
        <f>IF($E$17=Tablas!$C$23,Tablas!$C24,IF($E$17=Tablas!$D$23,Tablas!$D24,IF($E$17=Tablas!$E$23,Tablas!$E24,IF($E$17=Tablas!$F$23,Tablas!$F24,0))))</f>
        <v>0</v>
      </c>
      <c r="L86" s="16">
        <f>IF($E$17=Tablas!$C$23,Tablas!$C24,IF($E$17=Tablas!$D$23,Tablas!$D24,IF($E$17=Tablas!$E$23,Tablas!$E24,IF($E$17=Tablas!$F$23,Tablas!$F24,0))))</f>
        <v>0</v>
      </c>
      <c r="N86" s="16">
        <f>IF($E$17=Tablas!$C$23,Tablas!$C24,IF($E$17=Tablas!$D$23,Tablas!$D24,IF($E$17=Tablas!$E$23,Tablas!$E24,IF($E$17=Tablas!$F$23,Tablas!$F24,0))))</f>
        <v>0</v>
      </c>
      <c r="O86" s="16">
        <f>IF($E$17=Tablas!$C$23,Tablas!$C24,IF($E$17=Tablas!$D$23,Tablas!$D24,IF($E$17=Tablas!$E$23,Tablas!$E24,IF($E$17=Tablas!$F$23,Tablas!$F24,0))))</f>
        <v>0</v>
      </c>
      <c r="Q86" s="16">
        <f>IF($E$17=Tablas!$C$23,Tablas!$C24,IF($E$17=Tablas!$D$23,Tablas!$D24,IF($E$17=Tablas!$E$23,Tablas!$E24,IF($E$17=Tablas!$F$23,Tablas!$F24,0))))</f>
        <v>0</v>
      </c>
      <c r="R86" s="16">
        <f>IF($E$17=Tablas!$C$23,Tablas!$C24,IF($E$17=Tablas!$D$23,Tablas!$D24,IF($E$17=Tablas!$E$23,Tablas!$E24,IF($E$17=Tablas!$F$23,Tablas!$F24,0))))</f>
        <v>0</v>
      </c>
      <c r="T86" s="16">
        <f>IF($E$17=Tablas!$C$23,Tablas!$C24,IF($E$17=Tablas!$D$23,Tablas!$D24,IF($E$17=Tablas!$E$23,Tablas!$E24,IF($E$17=Tablas!$F$23,Tablas!$F24,0))))</f>
        <v>0</v>
      </c>
      <c r="U86" s="16">
        <f>IF($E$17=Tablas!$C$23,Tablas!$C24,IF($E$17=Tablas!$D$23,Tablas!$D24,IF($E$17=Tablas!$E$23,Tablas!$E24,IF($E$17=Tablas!$F$23,Tablas!$F24,0))))</f>
        <v>0</v>
      </c>
      <c r="W86" s="16">
        <f>IF($E$17=Tablas!$C$23,Tablas!$C24,IF($E$17=Tablas!$D$23,Tablas!$D24,IF($E$17=Tablas!$E$23,Tablas!$E24,IF($E$17=Tablas!$F$23,Tablas!$F24,0))))</f>
        <v>0</v>
      </c>
      <c r="X86" s="16">
        <f>IF($E$17=Tablas!$C$23,Tablas!$C24,IF($E$17=Tablas!$D$23,Tablas!$D24,IF($E$17=Tablas!$E$23,Tablas!$E24,IF($E$17=Tablas!$F$23,Tablas!$F24,0))))</f>
        <v>0</v>
      </c>
      <c r="Z86" s="16">
        <f>IF($E$17=Tablas!$C$23,Tablas!$C24,IF($E$17=Tablas!$D$23,Tablas!$D24,IF($E$17=Tablas!$E$23,Tablas!$E24,IF($E$17=Tablas!$F$23,Tablas!$F24,0))))</f>
        <v>0</v>
      </c>
      <c r="AA86" s="16">
        <f>IF($E$17=Tablas!$C$23,Tablas!$C24,IF($E$17=Tablas!$D$23,Tablas!$D24,IF($E$17=Tablas!$E$23,Tablas!$E24,IF($E$17=Tablas!$F$23,Tablas!$F24,0))))</f>
        <v>0</v>
      </c>
      <c r="AC86" s="16">
        <f>IF($E$17=Tablas!$C$23,Tablas!$C24,IF($E$17=Tablas!$D$23,Tablas!$D24,IF($E$17=Tablas!$E$23,Tablas!$E24,IF($E$17=Tablas!$F$23,Tablas!$F24,0))))</f>
        <v>0</v>
      </c>
      <c r="AD86" s="16">
        <f>IF($E$17=Tablas!$C$23,Tablas!$C24,IF($E$17=Tablas!$D$23,Tablas!$D24,IF($E$17=Tablas!$E$23,Tablas!$E24,IF($E$17=Tablas!$F$23,Tablas!$F24,0))))</f>
        <v>0</v>
      </c>
      <c r="AF86" s="16">
        <f>IF($E$17=Tablas!$C$23,Tablas!$C24,IF($E$17=Tablas!$D$23,Tablas!$D24,IF($E$17=Tablas!$E$23,Tablas!$E24,IF($E$17=Tablas!$F$23,Tablas!$F24,0))))</f>
        <v>0</v>
      </c>
      <c r="AG86" s="16">
        <f>IF($E$17=Tablas!$C$23,Tablas!$C24,IF($E$17=Tablas!$D$23,Tablas!$D24,IF($E$17=Tablas!$E$23,Tablas!$E24,IF($E$17=Tablas!$F$23,Tablas!$F24,0))))</f>
        <v>0</v>
      </c>
    </row>
    <row r="87" spans="2:33" x14ac:dyDescent="0.25">
      <c r="B87" s="7" t="s">
        <v>23</v>
      </c>
      <c r="C87" s="7" t="s">
        <v>34</v>
      </c>
      <c r="E87" s="16">
        <f>IF($E$17=Tablas!$C$23,Tablas!$C25,IF($E$17=Tablas!$D$23,Tablas!$D25,IF($E$17=Tablas!$E$23,Tablas!$E25,IF($E$17=Tablas!$F$23,Tablas!$F25,0))))</f>
        <v>0</v>
      </c>
      <c r="F87" s="16">
        <f>IF($E$17=Tablas!$C$23,Tablas!$C25,IF($E$17=Tablas!$D$23,Tablas!$D25,IF($E$17=Tablas!$E$23,Tablas!$E25,IF($E$17=Tablas!$F$23,Tablas!$F25,0))))</f>
        <v>0</v>
      </c>
      <c r="H87" s="16">
        <f>IF($E$17=Tablas!$C$23,Tablas!$C25,IF($E$17=Tablas!$D$23,Tablas!$D25,IF($E$17=Tablas!$E$23,Tablas!$E25,IF($E$17=Tablas!$F$23,Tablas!$F25,0))))</f>
        <v>0</v>
      </c>
      <c r="I87" s="16">
        <f>IF($E$17=Tablas!$C$23,Tablas!$C25,IF($E$17=Tablas!$D$23,Tablas!$D25,IF($E$17=Tablas!$E$23,Tablas!$E25,IF($E$17=Tablas!$F$23,Tablas!$F25,0))))</f>
        <v>0</v>
      </c>
      <c r="K87" s="16">
        <f>IF($E$17=Tablas!$C$23,Tablas!$C25,IF($E$17=Tablas!$D$23,Tablas!$D25,IF($E$17=Tablas!$E$23,Tablas!$E25,IF($E$17=Tablas!$F$23,Tablas!$F25,0))))</f>
        <v>0</v>
      </c>
      <c r="L87" s="16">
        <f>IF($E$17=Tablas!$C$23,Tablas!$C25,IF($E$17=Tablas!$D$23,Tablas!$D25,IF($E$17=Tablas!$E$23,Tablas!$E25,IF($E$17=Tablas!$F$23,Tablas!$F25,0))))</f>
        <v>0</v>
      </c>
      <c r="N87" s="16">
        <f>IF($E$17=Tablas!$C$23,Tablas!$C25,IF($E$17=Tablas!$D$23,Tablas!$D25,IF($E$17=Tablas!$E$23,Tablas!$E25,IF($E$17=Tablas!$F$23,Tablas!$F25,0))))</f>
        <v>0</v>
      </c>
      <c r="O87" s="16">
        <f>IF($E$17=Tablas!$C$23,Tablas!$C25,IF($E$17=Tablas!$D$23,Tablas!$D25,IF($E$17=Tablas!$E$23,Tablas!$E25,IF($E$17=Tablas!$F$23,Tablas!$F25,0))))</f>
        <v>0</v>
      </c>
      <c r="Q87" s="16">
        <f>IF($E$17=Tablas!$C$23,Tablas!$C25,IF($E$17=Tablas!$D$23,Tablas!$D25,IF($E$17=Tablas!$E$23,Tablas!$E25,IF($E$17=Tablas!$F$23,Tablas!$F25,0))))</f>
        <v>0</v>
      </c>
      <c r="R87" s="16">
        <f>IF($E$17=Tablas!$C$23,Tablas!$C25,IF($E$17=Tablas!$D$23,Tablas!$D25,IF($E$17=Tablas!$E$23,Tablas!$E25,IF($E$17=Tablas!$F$23,Tablas!$F25,0))))</f>
        <v>0</v>
      </c>
      <c r="T87" s="16">
        <f>IF($E$17=Tablas!$C$23,Tablas!$C25,IF($E$17=Tablas!$D$23,Tablas!$D25,IF($E$17=Tablas!$E$23,Tablas!$E25,IF($E$17=Tablas!$F$23,Tablas!$F25,0))))</f>
        <v>0</v>
      </c>
      <c r="U87" s="16">
        <f>IF($E$17=Tablas!$C$23,Tablas!$C25,IF($E$17=Tablas!$D$23,Tablas!$D25,IF($E$17=Tablas!$E$23,Tablas!$E25,IF($E$17=Tablas!$F$23,Tablas!$F25,0))))</f>
        <v>0</v>
      </c>
      <c r="W87" s="16">
        <f>IF($E$17=Tablas!$C$23,Tablas!$C25,IF($E$17=Tablas!$D$23,Tablas!$D25,IF($E$17=Tablas!$E$23,Tablas!$E25,IF($E$17=Tablas!$F$23,Tablas!$F25,0))))</f>
        <v>0</v>
      </c>
      <c r="X87" s="16">
        <f>IF($E$17=Tablas!$C$23,Tablas!$C25,IF($E$17=Tablas!$D$23,Tablas!$D25,IF($E$17=Tablas!$E$23,Tablas!$E25,IF($E$17=Tablas!$F$23,Tablas!$F25,0))))</f>
        <v>0</v>
      </c>
      <c r="Z87" s="16">
        <f>IF($E$17=Tablas!$C$23,Tablas!$C25,IF($E$17=Tablas!$D$23,Tablas!$D25,IF($E$17=Tablas!$E$23,Tablas!$E25,IF($E$17=Tablas!$F$23,Tablas!$F25,0))))</f>
        <v>0</v>
      </c>
      <c r="AA87" s="16">
        <f>IF($E$17=Tablas!$C$23,Tablas!$C25,IF($E$17=Tablas!$D$23,Tablas!$D25,IF($E$17=Tablas!$E$23,Tablas!$E25,IF($E$17=Tablas!$F$23,Tablas!$F25,0))))</f>
        <v>0</v>
      </c>
      <c r="AC87" s="16">
        <f>IF($E$17=Tablas!$C$23,Tablas!$C25,IF($E$17=Tablas!$D$23,Tablas!$D25,IF($E$17=Tablas!$E$23,Tablas!$E25,IF($E$17=Tablas!$F$23,Tablas!$F25,0))))</f>
        <v>0</v>
      </c>
      <c r="AD87" s="16">
        <f>IF($E$17=Tablas!$C$23,Tablas!$C25,IF($E$17=Tablas!$D$23,Tablas!$D25,IF($E$17=Tablas!$E$23,Tablas!$E25,IF($E$17=Tablas!$F$23,Tablas!$F25,0))))</f>
        <v>0</v>
      </c>
      <c r="AF87" s="16">
        <f>IF($E$17=Tablas!$C$23,Tablas!$C25,IF($E$17=Tablas!$D$23,Tablas!$D25,IF($E$17=Tablas!$E$23,Tablas!$E25,IF($E$17=Tablas!$F$23,Tablas!$F25,0))))</f>
        <v>0</v>
      </c>
      <c r="AG87" s="16">
        <f>IF($E$17=Tablas!$C$23,Tablas!$C25,IF($E$17=Tablas!$D$23,Tablas!$D25,IF($E$17=Tablas!$E$23,Tablas!$E25,IF($E$17=Tablas!$F$23,Tablas!$F25,0))))</f>
        <v>0</v>
      </c>
    </row>
    <row r="88" spans="2:33" x14ac:dyDescent="0.25">
      <c r="B88" s="7" t="s">
        <v>24</v>
      </c>
      <c r="C88" s="7" t="s">
        <v>34</v>
      </c>
      <c r="E88" s="16">
        <f>IF($E$17=Tablas!$C$23,Tablas!$C26,IF($E$17=Tablas!$D$23,Tablas!$D26,IF($E$17=Tablas!$E$23,Tablas!$E26,IF($E$17=Tablas!$F$23,Tablas!$F26,0))))</f>
        <v>0</v>
      </c>
      <c r="F88" s="16">
        <f>IF($E$17=Tablas!$C$23,Tablas!$C26,IF($E$17=Tablas!$D$23,Tablas!$D26,IF($E$17=Tablas!$E$23,Tablas!$E26,IF($E$17=Tablas!$F$23,Tablas!$F26,0))))</f>
        <v>0</v>
      </c>
      <c r="H88" s="16">
        <f>IF($E$17=Tablas!$C$23,Tablas!$C26,IF($E$17=Tablas!$D$23,Tablas!$D26,IF($E$17=Tablas!$E$23,Tablas!$E26,IF($E$17=Tablas!$F$23,Tablas!$F26,0))))</f>
        <v>0</v>
      </c>
      <c r="I88" s="16">
        <f>IF($E$17=Tablas!$C$23,Tablas!$C26,IF($E$17=Tablas!$D$23,Tablas!$D26,IF($E$17=Tablas!$E$23,Tablas!$E26,IF($E$17=Tablas!$F$23,Tablas!$F26,0))))</f>
        <v>0</v>
      </c>
      <c r="K88" s="16">
        <f>IF($E$17=Tablas!$C$23,Tablas!$C26,IF($E$17=Tablas!$D$23,Tablas!$D26,IF($E$17=Tablas!$E$23,Tablas!$E26,IF($E$17=Tablas!$F$23,Tablas!$F26,0))))</f>
        <v>0</v>
      </c>
      <c r="L88" s="16">
        <f>IF($E$17=Tablas!$C$23,Tablas!$C26,IF($E$17=Tablas!$D$23,Tablas!$D26,IF($E$17=Tablas!$E$23,Tablas!$E26,IF($E$17=Tablas!$F$23,Tablas!$F26,0))))</f>
        <v>0</v>
      </c>
      <c r="N88" s="16">
        <f>IF($E$17=Tablas!$C$23,Tablas!$C26,IF($E$17=Tablas!$D$23,Tablas!$D26,IF($E$17=Tablas!$E$23,Tablas!$E26,IF($E$17=Tablas!$F$23,Tablas!$F26,0))))</f>
        <v>0</v>
      </c>
      <c r="O88" s="16">
        <f>IF($E$17=Tablas!$C$23,Tablas!$C26,IF($E$17=Tablas!$D$23,Tablas!$D26,IF($E$17=Tablas!$E$23,Tablas!$E26,IF($E$17=Tablas!$F$23,Tablas!$F26,0))))</f>
        <v>0</v>
      </c>
      <c r="Q88" s="16">
        <f>IF($E$17=Tablas!$C$23,Tablas!$C26,IF($E$17=Tablas!$D$23,Tablas!$D26,IF($E$17=Tablas!$E$23,Tablas!$E26,IF($E$17=Tablas!$F$23,Tablas!$F26,0))))</f>
        <v>0</v>
      </c>
      <c r="R88" s="16">
        <f>IF($E$17=Tablas!$C$23,Tablas!$C26,IF($E$17=Tablas!$D$23,Tablas!$D26,IF($E$17=Tablas!$E$23,Tablas!$E26,IF($E$17=Tablas!$F$23,Tablas!$F26,0))))</f>
        <v>0</v>
      </c>
      <c r="T88" s="16">
        <f>IF($E$17=Tablas!$C$23,Tablas!$C26,IF($E$17=Tablas!$D$23,Tablas!$D26,IF($E$17=Tablas!$E$23,Tablas!$E26,IF($E$17=Tablas!$F$23,Tablas!$F26,0))))</f>
        <v>0</v>
      </c>
      <c r="U88" s="16">
        <f>IF($E$17=Tablas!$C$23,Tablas!$C26,IF($E$17=Tablas!$D$23,Tablas!$D26,IF($E$17=Tablas!$E$23,Tablas!$E26,IF($E$17=Tablas!$F$23,Tablas!$F26,0))))</f>
        <v>0</v>
      </c>
      <c r="W88" s="16">
        <f>IF($E$17=Tablas!$C$23,Tablas!$C26,IF($E$17=Tablas!$D$23,Tablas!$D26,IF($E$17=Tablas!$E$23,Tablas!$E26,IF($E$17=Tablas!$F$23,Tablas!$F26,0))))</f>
        <v>0</v>
      </c>
      <c r="X88" s="16">
        <f>IF($E$17=Tablas!$C$23,Tablas!$C26,IF($E$17=Tablas!$D$23,Tablas!$D26,IF($E$17=Tablas!$E$23,Tablas!$E26,IF($E$17=Tablas!$F$23,Tablas!$F26,0))))</f>
        <v>0</v>
      </c>
      <c r="Z88" s="16">
        <f>IF($E$17=Tablas!$C$23,Tablas!$C26,IF($E$17=Tablas!$D$23,Tablas!$D26,IF($E$17=Tablas!$E$23,Tablas!$E26,IF($E$17=Tablas!$F$23,Tablas!$F26,0))))</f>
        <v>0</v>
      </c>
      <c r="AA88" s="16">
        <f>IF($E$17=Tablas!$C$23,Tablas!$C26,IF($E$17=Tablas!$D$23,Tablas!$D26,IF($E$17=Tablas!$E$23,Tablas!$E26,IF($E$17=Tablas!$F$23,Tablas!$F26,0))))</f>
        <v>0</v>
      </c>
      <c r="AC88" s="16">
        <f>IF($E$17=Tablas!$C$23,Tablas!$C26,IF($E$17=Tablas!$D$23,Tablas!$D26,IF($E$17=Tablas!$E$23,Tablas!$E26,IF($E$17=Tablas!$F$23,Tablas!$F26,0))))</f>
        <v>0</v>
      </c>
      <c r="AD88" s="16">
        <f>IF($E$17=Tablas!$C$23,Tablas!$C26,IF($E$17=Tablas!$D$23,Tablas!$D26,IF($E$17=Tablas!$E$23,Tablas!$E26,IF($E$17=Tablas!$F$23,Tablas!$F26,0))))</f>
        <v>0</v>
      </c>
      <c r="AF88" s="16">
        <f>IF($E$17=Tablas!$C$23,Tablas!$C26,IF($E$17=Tablas!$D$23,Tablas!$D26,IF($E$17=Tablas!$E$23,Tablas!$E26,IF($E$17=Tablas!$F$23,Tablas!$F26,0))))</f>
        <v>0</v>
      </c>
      <c r="AG88" s="16">
        <f>IF($E$17=Tablas!$C$23,Tablas!$C26,IF($E$17=Tablas!$D$23,Tablas!$D26,IF($E$17=Tablas!$E$23,Tablas!$E26,IF($E$17=Tablas!$F$23,Tablas!$F26,0))))</f>
        <v>0</v>
      </c>
    </row>
    <row r="89" spans="2:33" x14ac:dyDescent="0.25">
      <c r="B89" s="7" t="s">
        <v>26</v>
      </c>
      <c r="C89" s="7" t="s">
        <v>34</v>
      </c>
      <c r="E89" s="16">
        <f>IF($E$17=Tablas!$C$23,Tablas!$C27,IF($E$17=Tablas!$D$23,Tablas!$D27,IF($E$17=Tablas!$E$23,Tablas!$E27,IF($E$17=Tablas!$F$23,Tablas!$F27,0))))</f>
        <v>0</v>
      </c>
      <c r="F89" s="16">
        <f>IF($E$17=Tablas!$C$23,Tablas!$C27,IF($E$17=Tablas!$D$23,Tablas!$D27,IF($E$17=Tablas!$E$23,Tablas!$E27,IF($E$17=Tablas!$F$23,Tablas!$F27,0))))</f>
        <v>0</v>
      </c>
      <c r="H89" s="16">
        <f>IF($E$17=Tablas!$C$23,Tablas!$C27,IF($E$17=Tablas!$D$23,Tablas!$D27,IF($E$17=Tablas!$E$23,Tablas!$E27,IF($E$17=Tablas!$F$23,Tablas!$F27,0))))</f>
        <v>0</v>
      </c>
      <c r="I89" s="16">
        <f>IF($E$17=Tablas!$C$23,Tablas!$C27,IF($E$17=Tablas!$D$23,Tablas!$D27,IF($E$17=Tablas!$E$23,Tablas!$E27,IF($E$17=Tablas!$F$23,Tablas!$F27,0))))</f>
        <v>0</v>
      </c>
      <c r="K89" s="16">
        <f>IF($E$17=Tablas!$C$23,Tablas!$C27,IF($E$17=Tablas!$D$23,Tablas!$D27,IF($E$17=Tablas!$E$23,Tablas!$E27,IF($E$17=Tablas!$F$23,Tablas!$F27,0))))</f>
        <v>0</v>
      </c>
      <c r="L89" s="16">
        <f>IF($E$17=Tablas!$C$23,Tablas!$C27,IF($E$17=Tablas!$D$23,Tablas!$D27,IF($E$17=Tablas!$E$23,Tablas!$E27,IF($E$17=Tablas!$F$23,Tablas!$F27,0))))</f>
        <v>0</v>
      </c>
      <c r="N89" s="16">
        <f>IF($E$17=Tablas!$C$23,Tablas!$C27,IF($E$17=Tablas!$D$23,Tablas!$D27,IF($E$17=Tablas!$E$23,Tablas!$E27,IF($E$17=Tablas!$F$23,Tablas!$F27,0))))</f>
        <v>0</v>
      </c>
      <c r="O89" s="16">
        <f>IF($E$17=Tablas!$C$23,Tablas!$C27,IF($E$17=Tablas!$D$23,Tablas!$D27,IF($E$17=Tablas!$E$23,Tablas!$E27,IF($E$17=Tablas!$F$23,Tablas!$F27,0))))</f>
        <v>0</v>
      </c>
      <c r="Q89" s="16">
        <f>IF($E$17=Tablas!$C$23,Tablas!$C27,IF($E$17=Tablas!$D$23,Tablas!$D27,IF($E$17=Tablas!$E$23,Tablas!$E27,IF($E$17=Tablas!$F$23,Tablas!$F27,0))))</f>
        <v>0</v>
      </c>
      <c r="R89" s="16">
        <f>IF($E$17=Tablas!$C$23,Tablas!$C27,IF($E$17=Tablas!$D$23,Tablas!$D27,IF($E$17=Tablas!$E$23,Tablas!$E27,IF($E$17=Tablas!$F$23,Tablas!$F27,0))))</f>
        <v>0</v>
      </c>
      <c r="T89" s="16">
        <f>IF($E$17=Tablas!$C$23,Tablas!$C27,IF($E$17=Tablas!$D$23,Tablas!$D27,IF($E$17=Tablas!$E$23,Tablas!$E27,IF($E$17=Tablas!$F$23,Tablas!$F27,0))))</f>
        <v>0</v>
      </c>
      <c r="U89" s="16">
        <f>IF($E$17=Tablas!$C$23,Tablas!$C27,IF($E$17=Tablas!$D$23,Tablas!$D27,IF($E$17=Tablas!$E$23,Tablas!$E27,IF($E$17=Tablas!$F$23,Tablas!$F27,0))))</f>
        <v>0</v>
      </c>
      <c r="W89" s="16">
        <f>IF($E$17=Tablas!$C$23,Tablas!$C27,IF($E$17=Tablas!$D$23,Tablas!$D27,IF($E$17=Tablas!$E$23,Tablas!$E27,IF($E$17=Tablas!$F$23,Tablas!$F27,0))))</f>
        <v>0</v>
      </c>
      <c r="X89" s="16">
        <f>IF($E$17=Tablas!$C$23,Tablas!$C27,IF($E$17=Tablas!$D$23,Tablas!$D27,IF($E$17=Tablas!$E$23,Tablas!$E27,IF($E$17=Tablas!$F$23,Tablas!$F27,0))))</f>
        <v>0</v>
      </c>
      <c r="Z89" s="16">
        <f>IF($E$17=Tablas!$C$23,Tablas!$C27,IF($E$17=Tablas!$D$23,Tablas!$D27,IF($E$17=Tablas!$E$23,Tablas!$E27,IF($E$17=Tablas!$F$23,Tablas!$F27,0))))</f>
        <v>0</v>
      </c>
      <c r="AA89" s="16">
        <f>IF($E$17=Tablas!$C$23,Tablas!$C27,IF($E$17=Tablas!$D$23,Tablas!$D27,IF($E$17=Tablas!$E$23,Tablas!$E27,IF($E$17=Tablas!$F$23,Tablas!$F27,0))))</f>
        <v>0</v>
      </c>
      <c r="AC89" s="16">
        <f>IF($E$17=Tablas!$C$23,Tablas!$C27,IF($E$17=Tablas!$D$23,Tablas!$D27,IF($E$17=Tablas!$E$23,Tablas!$E27,IF($E$17=Tablas!$F$23,Tablas!$F27,0))))</f>
        <v>0</v>
      </c>
      <c r="AD89" s="16">
        <f>IF($E$17=Tablas!$C$23,Tablas!$C27,IF($E$17=Tablas!$D$23,Tablas!$D27,IF($E$17=Tablas!$E$23,Tablas!$E27,IF($E$17=Tablas!$F$23,Tablas!$F27,0))))</f>
        <v>0</v>
      </c>
      <c r="AF89" s="16">
        <f>IF($E$17=Tablas!$C$23,Tablas!$C27,IF($E$17=Tablas!$D$23,Tablas!$D27,IF($E$17=Tablas!$E$23,Tablas!$E27,IF($E$17=Tablas!$F$23,Tablas!$F27,0))))</f>
        <v>0</v>
      </c>
      <c r="AG89" s="16">
        <f>IF($E$17=Tablas!$C$23,Tablas!$C27,IF($E$17=Tablas!$D$23,Tablas!$D27,IF($E$17=Tablas!$E$23,Tablas!$E27,IF($E$17=Tablas!$F$23,Tablas!$F27,0))))</f>
        <v>0</v>
      </c>
    </row>
    <row r="90" spans="2:33" x14ac:dyDescent="0.25">
      <c r="B90" s="7" t="s">
        <v>27</v>
      </c>
      <c r="C90" s="7" t="s">
        <v>34</v>
      </c>
      <c r="E90" s="16">
        <f>IF($E$17=Tablas!$C$23,Tablas!$C28,IF($E$17=Tablas!$D$23,Tablas!$D28,IF($E$17=Tablas!$E$23,Tablas!$E28,IF($E$17=Tablas!$F$23,Tablas!$F28,0))))</f>
        <v>0</v>
      </c>
      <c r="F90" s="16">
        <f>IF($E$17=Tablas!$C$23,Tablas!$C28,IF($E$17=Tablas!$D$23,Tablas!$D28,IF($E$17=Tablas!$E$23,Tablas!$E28,IF($E$17=Tablas!$F$23,Tablas!$F28,0))))</f>
        <v>0</v>
      </c>
      <c r="H90" s="16">
        <f>IF($E$17=Tablas!$C$23,Tablas!$C28,IF($E$17=Tablas!$D$23,Tablas!$D28,IF($E$17=Tablas!$E$23,Tablas!$E28,IF($E$17=Tablas!$F$23,Tablas!$F28,0))))</f>
        <v>0</v>
      </c>
      <c r="I90" s="16">
        <f>IF($E$17=Tablas!$C$23,Tablas!$C28,IF($E$17=Tablas!$D$23,Tablas!$D28,IF($E$17=Tablas!$E$23,Tablas!$E28,IF($E$17=Tablas!$F$23,Tablas!$F28,0))))</f>
        <v>0</v>
      </c>
      <c r="K90" s="16">
        <f>IF($E$17=Tablas!$C$23,Tablas!$C28,IF($E$17=Tablas!$D$23,Tablas!$D28,IF($E$17=Tablas!$E$23,Tablas!$E28,IF($E$17=Tablas!$F$23,Tablas!$F28,0))))</f>
        <v>0</v>
      </c>
      <c r="L90" s="16">
        <f>IF($E$17=Tablas!$C$23,Tablas!$C28,IF($E$17=Tablas!$D$23,Tablas!$D28,IF($E$17=Tablas!$E$23,Tablas!$E28,IF($E$17=Tablas!$F$23,Tablas!$F28,0))))</f>
        <v>0</v>
      </c>
      <c r="N90" s="16">
        <f>IF($E$17=Tablas!$C$23,Tablas!$C28,IF($E$17=Tablas!$D$23,Tablas!$D28,IF($E$17=Tablas!$E$23,Tablas!$E28,IF($E$17=Tablas!$F$23,Tablas!$F28,0))))</f>
        <v>0</v>
      </c>
      <c r="O90" s="16">
        <f>IF($E$17=Tablas!$C$23,Tablas!$C28,IF($E$17=Tablas!$D$23,Tablas!$D28,IF($E$17=Tablas!$E$23,Tablas!$E28,IF($E$17=Tablas!$F$23,Tablas!$F28,0))))</f>
        <v>0</v>
      </c>
      <c r="Q90" s="16">
        <f>IF($E$17=Tablas!$C$23,Tablas!$C28,IF($E$17=Tablas!$D$23,Tablas!$D28,IF($E$17=Tablas!$E$23,Tablas!$E28,IF($E$17=Tablas!$F$23,Tablas!$F28,0))))</f>
        <v>0</v>
      </c>
      <c r="R90" s="16">
        <f>IF($E$17=Tablas!$C$23,Tablas!$C28,IF($E$17=Tablas!$D$23,Tablas!$D28,IF($E$17=Tablas!$E$23,Tablas!$E28,IF($E$17=Tablas!$F$23,Tablas!$F28,0))))</f>
        <v>0</v>
      </c>
      <c r="T90" s="16">
        <f>IF($E$17=Tablas!$C$23,Tablas!$C28,IF($E$17=Tablas!$D$23,Tablas!$D28,IF($E$17=Tablas!$E$23,Tablas!$E28,IF($E$17=Tablas!$F$23,Tablas!$F28,0))))</f>
        <v>0</v>
      </c>
      <c r="U90" s="16">
        <f>IF($E$17=Tablas!$C$23,Tablas!$C28,IF($E$17=Tablas!$D$23,Tablas!$D28,IF($E$17=Tablas!$E$23,Tablas!$E28,IF($E$17=Tablas!$F$23,Tablas!$F28,0))))</f>
        <v>0</v>
      </c>
      <c r="W90" s="16">
        <f>IF($E$17=Tablas!$C$23,Tablas!$C28,IF($E$17=Tablas!$D$23,Tablas!$D28,IF($E$17=Tablas!$E$23,Tablas!$E28,IF($E$17=Tablas!$F$23,Tablas!$F28,0))))</f>
        <v>0</v>
      </c>
      <c r="X90" s="16">
        <f>IF($E$17=Tablas!$C$23,Tablas!$C28,IF($E$17=Tablas!$D$23,Tablas!$D28,IF($E$17=Tablas!$E$23,Tablas!$E28,IF($E$17=Tablas!$F$23,Tablas!$F28,0))))</f>
        <v>0</v>
      </c>
      <c r="Z90" s="16">
        <f>IF($E$17=Tablas!$C$23,Tablas!$C28,IF($E$17=Tablas!$D$23,Tablas!$D28,IF($E$17=Tablas!$E$23,Tablas!$E28,IF($E$17=Tablas!$F$23,Tablas!$F28,0))))</f>
        <v>0</v>
      </c>
      <c r="AA90" s="16">
        <f>IF($E$17=Tablas!$C$23,Tablas!$C28,IF($E$17=Tablas!$D$23,Tablas!$D28,IF($E$17=Tablas!$E$23,Tablas!$E28,IF($E$17=Tablas!$F$23,Tablas!$F28,0))))</f>
        <v>0</v>
      </c>
      <c r="AC90" s="16">
        <f>IF($E$17=Tablas!$C$23,Tablas!$C28,IF($E$17=Tablas!$D$23,Tablas!$D28,IF($E$17=Tablas!$E$23,Tablas!$E28,IF($E$17=Tablas!$F$23,Tablas!$F28,0))))</f>
        <v>0</v>
      </c>
      <c r="AD90" s="16">
        <f>IF($E$17=Tablas!$C$23,Tablas!$C28,IF($E$17=Tablas!$D$23,Tablas!$D28,IF($E$17=Tablas!$E$23,Tablas!$E28,IF($E$17=Tablas!$F$23,Tablas!$F28,0))))</f>
        <v>0</v>
      </c>
      <c r="AF90" s="16">
        <f>IF($E$17=Tablas!$C$23,Tablas!$C28,IF($E$17=Tablas!$D$23,Tablas!$D28,IF($E$17=Tablas!$E$23,Tablas!$E28,IF($E$17=Tablas!$F$23,Tablas!$F28,0))))</f>
        <v>0</v>
      </c>
      <c r="AG90" s="16">
        <f>IF($E$17=Tablas!$C$23,Tablas!$C28,IF($E$17=Tablas!$D$23,Tablas!$D28,IF($E$17=Tablas!$E$23,Tablas!$E28,IF($E$17=Tablas!$F$23,Tablas!$F28,0))))</f>
        <v>0</v>
      </c>
    </row>
    <row r="91" spans="2:33" x14ac:dyDescent="0.25">
      <c r="B91" s="9"/>
      <c r="C91" s="9"/>
      <c r="E91" s="9"/>
      <c r="F91" s="9"/>
      <c r="H91" s="9"/>
      <c r="I91" s="9"/>
      <c r="K91" s="9"/>
      <c r="L91" s="9"/>
      <c r="N91" s="9"/>
      <c r="O91" s="9"/>
      <c r="Q91" s="9"/>
      <c r="R91" s="9"/>
      <c r="T91" s="9"/>
      <c r="U91" s="9"/>
      <c r="W91" s="9"/>
      <c r="X91" s="9"/>
      <c r="Z91" s="9"/>
      <c r="AA91" s="9"/>
      <c r="AC91" s="9"/>
      <c r="AD91" s="9"/>
      <c r="AF91" s="9"/>
      <c r="AG91" s="9"/>
    </row>
    <row r="92" spans="2:33" ht="15.75" x14ac:dyDescent="0.25">
      <c r="B92" s="11" t="s">
        <v>172</v>
      </c>
      <c r="C92" s="9"/>
      <c r="E92" s="9"/>
      <c r="F92" s="9"/>
      <c r="H92" s="9"/>
      <c r="I92" s="9"/>
      <c r="K92" s="9"/>
      <c r="L92" s="9"/>
      <c r="N92" s="9"/>
      <c r="O92" s="9"/>
      <c r="Q92" s="9"/>
      <c r="R92" s="9"/>
      <c r="T92" s="9"/>
      <c r="U92" s="9"/>
      <c r="W92" s="9"/>
      <c r="X92" s="9"/>
      <c r="Z92" s="9"/>
      <c r="AA92" s="9"/>
      <c r="AC92" s="9"/>
      <c r="AD92" s="9"/>
      <c r="AF92" s="9"/>
      <c r="AG92" s="9"/>
    </row>
    <row r="93" spans="2:33" x14ac:dyDescent="0.25">
      <c r="B93" s="9"/>
      <c r="C93" s="9"/>
      <c r="E93" s="9"/>
      <c r="F93" s="9"/>
      <c r="H93" s="9"/>
      <c r="I93" s="9"/>
      <c r="K93" s="9"/>
      <c r="L93" s="9"/>
      <c r="N93" s="9"/>
      <c r="O93" s="9"/>
      <c r="Q93" s="9"/>
      <c r="R93" s="9"/>
      <c r="T93" s="9"/>
      <c r="U93" s="9"/>
      <c r="W93" s="9"/>
      <c r="X93" s="9"/>
      <c r="Z93" s="9"/>
      <c r="AA93" s="9"/>
      <c r="AC93" s="9"/>
      <c r="AD93" s="9"/>
      <c r="AF93" s="9"/>
      <c r="AG93" s="9"/>
    </row>
    <row r="94" spans="2:33" x14ac:dyDescent="0.25">
      <c r="B94" s="48" t="s">
        <v>19</v>
      </c>
      <c r="C94" s="48" t="s">
        <v>20</v>
      </c>
      <c r="E94" s="49" t="str">
        <f>E$38</f>
        <v>Nombre del grupo</v>
      </c>
      <c r="F94" s="49"/>
      <c r="H94" s="49" t="str">
        <f>H$38</f>
        <v>Nombre del grupo</v>
      </c>
      <c r="I94" s="49"/>
      <c r="K94" s="49" t="str">
        <f>K$38</f>
        <v>Nombre del grupo</v>
      </c>
      <c r="L94" s="49"/>
      <c r="N94" s="49" t="str">
        <f>N$38</f>
        <v>Nombre del grupo</v>
      </c>
      <c r="O94" s="49"/>
      <c r="Q94" s="49" t="str">
        <f>Q$38</f>
        <v>Nombre del grupo</v>
      </c>
      <c r="R94" s="49"/>
      <c r="T94" s="49" t="str">
        <f>T$38</f>
        <v>Nombre del grupo</v>
      </c>
      <c r="U94" s="49"/>
      <c r="W94" s="49" t="str">
        <f>W$38</f>
        <v>Nombre del grupo</v>
      </c>
      <c r="X94" s="49"/>
      <c r="Z94" s="49" t="str">
        <f>Z$38</f>
        <v>Nombre del grupo</v>
      </c>
      <c r="AA94" s="49"/>
      <c r="AC94" s="49" t="str">
        <f>AC$38</f>
        <v>Nombre del grupo</v>
      </c>
      <c r="AD94" s="49"/>
      <c r="AF94" s="49" t="str">
        <f>AF$38</f>
        <v>Nombre del grupo</v>
      </c>
      <c r="AG94" s="49"/>
    </row>
    <row r="95" spans="2:33" x14ac:dyDescent="0.25">
      <c r="B95" s="48"/>
      <c r="C95" s="48"/>
      <c r="E95" s="6" t="s">
        <v>11</v>
      </c>
      <c r="F95" s="6" t="s">
        <v>12</v>
      </c>
      <c r="H95" s="6" t="s">
        <v>11</v>
      </c>
      <c r="I95" s="6" t="s">
        <v>12</v>
      </c>
      <c r="K95" s="6" t="s">
        <v>11</v>
      </c>
      <c r="L95" s="6" t="s">
        <v>12</v>
      </c>
      <c r="N95" s="6" t="s">
        <v>11</v>
      </c>
      <c r="O95" s="6" t="s">
        <v>12</v>
      </c>
      <c r="Q95" s="6" t="s">
        <v>11</v>
      </c>
      <c r="R95" s="6" t="s">
        <v>12</v>
      </c>
      <c r="T95" s="6" t="s">
        <v>11</v>
      </c>
      <c r="U95" s="6" t="s">
        <v>12</v>
      </c>
      <c r="W95" s="6" t="s">
        <v>11</v>
      </c>
      <c r="X95" s="6" t="s">
        <v>12</v>
      </c>
      <c r="Z95" s="6" t="s">
        <v>11</v>
      </c>
      <c r="AA95" s="6" t="s">
        <v>12</v>
      </c>
      <c r="AC95" s="6" t="s">
        <v>11</v>
      </c>
      <c r="AD95" s="6" t="s">
        <v>12</v>
      </c>
      <c r="AF95" s="6" t="s">
        <v>11</v>
      </c>
      <c r="AG95" s="6" t="s">
        <v>12</v>
      </c>
    </row>
    <row r="96" spans="2:33" x14ac:dyDescent="0.25">
      <c r="B96" s="7" t="s">
        <v>21</v>
      </c>
      <c r="C96" s="7" t="s">
        <v>34</v>
      </c>
      <c r="E96" s="16">
        <f>IF($E$17=Tablas!$C$32,Tablas!$C33,IF($E$17=Tablas!$D$32,Tablas!$D33,IF($E$17=Tablas!$E$32,Tablas!$E33,IF($E$17=Tablas!$F$32,Tablas!$F33,0))))</f>
        <v>0</v>
      </c>
      <c r="F96" s="16">
        <f>IF($E$17=Tablas!$C$32,Tablas!$C33,IF($E$17=Tablas!$D$32,Tablas!$D33,IF($E$17=Tablas!$E$32,Tablas!$E33,IF($E$17=Tablas!$F$32,Tablas!$F33,0))))</f>
        <v>0</v>
      </c>
      <c r="H96" s="16">
        <f>IF($E$17=Tablas!$C$32,Tablas!$C33,IF($E$17=Tablas!$D$32,Tablas!$D33,IF($E$17=Tablas!$E$32,Tablas!$E33,IF($E$17=Tablas!$F$32,Tablas!$F33,0))))</f>
        <v>0</v>
      </c>
      <c r="I96" s="16">
        <f>IF($E$17=Tablas!$C$32,Tablas!$C33,IF($E$17=Tablas!$D$32,Tablas!$D33,IF($E$17=Tablas!$E$32,Tablas!$E33,IF($E$17=Tablas!$F$32,Tablas!$F33,0))))</f>
        <v>0</v>
      </c>
      <c r="K96" s="16">
        <f>IF($E$17=Tablas!$C$32,Tablas!$C33,IF($E$17=Tablas!$D$32,Tablas!$D33,IF($E$17=Tablas!$E$32,Tablas!$E33,IF($E$17=Tablas!$F$32,Tablas!$F33,0))))</f>
        <v>0</v>
      </c>
      <c r="L96" s="16">
        <f>IF($E$17=Tablas!$C$32,Tablas!$C33,IF($E$17=Tablas!$D$32,Tablas!$D33,IF($E$17=Tablas!$E$32,Tablas!$E33,IF($E$17=Tablas!$F$32,Tablas!$F33,0))))</f>
        <v>0</v>
      </c>
      <c r="N96" s="16">
        <f>IF($E$17=Tablas!$C$32,Tablas!$C33,IF($E$17=Tablas!$D$32,Tablas!$D33,IF($E$17=Tablas!$E$32,Tablas!$E33,IF($E$17=Tablas!$F$32,Tablas!$F33,0))))</f>
        <v>0</v>
      </c>
      <c r="O96" s="16">
        <f>IF($E$17=Tablas!$C$32,Tablas!$C33,IF($E$17=Tablas!$D$32,Tablas!$D33,IF($E$17=Tablas!$E$32,Tablas!$E33,IF($E$17=Tablas!$F$32,Tablas!$F33,0))))</f>
        <v>0</v>
      </c>
      <c r="Q96" s="16">
        <f>IF($E$17=Tablas!$C$32,Tablas!$C33,IF($E$17=Tablas!$D$32,Tablas!$D33,IF($E$17=Tablas!$E$32,Tablas!$E33,IF($E$17=Tablas!$F$32,Tablas!$F33,0))))</f>
        <v>0</v>
      </c>
      <c r="R96" s="16">
        <f>IF($E$17=Tablas!$C$32,Tablas!$C33,IF($E$17=Tablas!$D$32,Tablas!$D33,IF($E$17=Tablas!$E$32,Tablas!$E33,IF($E$17=Tablas!$F$32,Tablas!$F33,0))))</f>
        <v>0</v>
      </c>
      <c r="T96" s="16">
        <f>IF($E$17=Tablas!$C$32,Tablas!$C33,IF($E$17=Tablas!$D$32,Tablas!$D33,IF($E$17=Tablas!$E$32,Tablas!$E33,IF($E$17=Tablas!$F$32,Tablas!$F33,0))))</f>
        <v>0</v>
      </c>
      <c r="U96" s="16">
        <f>IF($E$17=Tablas!$C$32,Tablas!$C33,IF($E$17=Tablas!$D$32,Tablas!$D33,IF($E$17=Tablas!$E$32,Tablas!$E33,IF($E$17=Tablas!$F$32,Tablas!$F33,0))))</f>
        <v>0</v>
      </c>
      <c r="W96" s="16">
        <f>IF($E$17=Tablas!$C$32,Tablas!$C33,IF($E$17=Tablas!$D$32,Tablas!$D33,IF($E$17=Tablas!$E$32,Tablas!$E33,IF($E$17=Tablas!$F$32,Tablas!$F33,0))))</f>
        <v>0</v>
      </c>
      <c r="X96" s="16">
        <f>IF($E$17=Tablas!$C$32,Tablas!$C33,IF($E$17=Tablas!$D$32,Tablas!$D33,IF($E$17=Tablas!$E$32,Tablas!$E33,IF($E$17=Tablas!$F$32,Tablas!$F33,0))))</f>
        <v>0</v>
      </c>
      <c r="Z96" s="16">
        <f>IF($E$17=Tablas!$C$32,Tablas!$C33,IF($E$17=Tablas!$D$32,Tablas!$D33,IF($E$17=Tablas!$E$32,Tablas!$E33,IF($E$17=Tablas!$F$32,Tablas!$F33,0))))</f>
        <v>0</v>
      </c>
      <c r="AA96" s="16">
        <f>IF($E$17=Tablas!$C$32,Tablas!$C33,IF($E$17=Tablas!$D$32,Tablas!$D33,IF($E$17=Tablas!$E$32,Tablas!$E33,IF($E$17=Tablas!$F$32,Tablas!$F33,0))))</f>
        <v>0</v>
      </c>
      <c r="AC96" s="16">
        <f>IF($E$17=Tablas!$C$32,Tablas!$C33,IF($E$17=Tablas!$D$32,Tablas!$D33,IF($E$17=Tablas!$E$32,Tablas!$E33,IF($E$17=Tablas!$F$32,Tablas!$F33,0))))</f>
        <v>0</v>
      </c>
      <c r="AD96" s="16">
        <f>IF($E$17=Tablas!$C$32,Tablas!$C33,IF($E$17=Tablas!$D$32,Tablas!$D33,IF($E$17=Tablas!$E$32,Tablas!$E33,IF($E$17=Tablas!$F$32,Tablas!$F33,0))))</f>
        <v>0</v>
      </c>
      <c r="AF96" s="16">
        <f>IF($E$17=Tablas!$C$32,Tablas!$C33,IF($E$17=Tablas!$D$32,Tablas!$D33,IF($E$17=Tablas!$E$32,Tablas!$E33,IF($E$17=Tablas!$F$32,Tablas!$F33,0))))</f>
        <v>0</v>
      </c>
      <c r="AG96" s="16">
        <f>IF($E$17=Tablas!$C$32,Tablas!$C33,IF($E$17=Tablas!$D$32,Tablas!$D33,IF($E$17=Tablas!$E$32,Tablas!$E33,IF($E$17=Tablas!$F$32,Tablas!$F33,0))))</f>
        <v>0</v>
      </c>
    </row>
    <row r="97" spans="2:33" x14ac:dyDescent="0.25">
      <c r="B97" s="7" t="s">
        <v>23</v>
      </c>
      <c r="C97" s="7" t="s">
        <v>34</v>
      </c>
      <c r="E97" s="16">
        <f>IF($E$17=Tablas!$C$32,Tablas!$C34,IF($E$17=Tablas!$D$32,Tablas!$D34,IF($E$17=Tablas!$E$32,Tablas!$E34,IF($E$17=Tablas!$F$32,Tablas!$F34,0))))</f>
        <v>0</v>
      </c>
      <c r="F97" s="16">
        <f>IF($E$17=Tablas!$C$32,Tablas!$C34,IF($E$17=Tablas!$D$32,Tablas!$D34,IF($E$17=Tablas!$E$32,Tablas!$E34,IF($E$17=Tablas!$F$32,Tablas!$F34,0))))</f>
        <v>0</v>
      </c>
      <c r="H97" s="16">
        <f>IF($E$17=Tablas!$C$32,Tablas!$C34,IF($E$17=Tablas!$D$32,Tablas!$D34,IF($E$17=Tablas!$E$32,Tablas!$E34,IF($E$17=Tablas!$F$32,Tablas!$F34,0))))</f>
        <v>0</v>
      </c>
      <c r="I97" s="16">
        <f>IF($E$17=Tablas!$C$32,Tablas!$C34,IF($E$17=Tablas!$D$32,Tablas!$D34,IF($E$17=Tablas!$E$32,Tablas!$E34,IF($E$17=Tablas!$F$32,Tablas!$F34,0))))</f>
        <v>0</v>
      </c>
      <c r="K97" s="16">
        <f>IF($E$17=Tablas!$C$32,Tablas!$C34,IF($E$17=Tablas!$D$32,Tablas!$D34,IF($E$17=Tablas!$E$32,Tablas!$E34,IF($E$17=Tablas!$F$32,Tablas!$F34,0))))</f>
        <v>0</v>
      </c>
      <c r="L97" s="16">
        <f>IF($E$17=Tablas!$C$32,Tablas!$C34,IF($E$17=Tablas!$D$32,Tablas!$D34,IF($E$17=Tablas!$E$32,Tablas!$E34,IF($E$17=Tablas!$F$32,Tablas!$F34,0))))</f>
        <v>0</v>
      </c>
      <c r="N97" s="16">
        <f>IF($E$17=Tablas!$C$32,Tablas!$C34,IF($E$17=Tablas!$D$32,Tablas!$D34,IF($E$17=Tablas!$E$32,Tablas!$E34,IF($E$17=Tablas!$F$32,Tablas!$F34,0))))</f>
        <v>0</v>
      </c>
      <c r="O97" s="16">
        <f>IF($E$17=Tablas!$C$32,Tablas!$C34,IF($E$17=Tablas!$D$32,Tablas!$D34,IF($E$17=Tablas!$E$32,Tablas!$E34,IF($E$17=Tablas!$F$32,Tablas!$F34,0))))</f>
        <v>0</v>
      </c>
      <c r="Q97" s="16">
        <f>IF($E$17=Tablas!$C$32,Tablas!$C34,IF($E$17=Tablas!$D$32,Tablas!$D34,IF($E$17=Tablas!$E$32,Tablas!$E34,IF($E$17=Tablas!$F$32,Tablas!$F34,0))))</f>
        <v>0</v>
      </c>
      <c r="R97" s="16">
        <f>IF($E$17=Tablas!$C$32,Tablas!$C34,IF($E$17=Tablas!$D$32,Tablas!$D34,IF($E$17=Tablas!$E$32,Tablas!$E34,IF($E$17=Tablas!$F$32,Tablas!$F34,0))))</f>
        <v>0</v>
      </c>
      <c r="T97" s="16">
        <f>IF($E$17=Tablas!$C$32,Tablas!$C34,IF($E$17=Tablas!$D$32,Tablas!$D34,IF($E$17=Tablas!$E$32,Tablas!$E34,IF($E$17=Tablas!$F$32,Tablas!$F34,0))))</f>
        <v>0</v>
      </c>
      <c r="U97" s="16">
        <f>IF($E$17=Tablas!$C$32,Tablas!$C34,IF($E$17=Tablas!$D$32,Tablas!$D34,IF($E$17=Tablas!$E$32,Tablas!$E34,IF($E$17=Tablas!$F$32,Tablas!$F34,0))))</f>
        <v>0</v>
      </c>
      <c r="W97" s="16">
        <f>IF($E$17=Tablas!$C$32,Tablas!$C34,IF($E$17=Tablas!$D$32,Tablas!$D34,IF($E$17=Tablas!$E$32,Tablas!$E34,IF($E$17=Tablas!$F$32,Tablas!$F34,0))))</f>
        <v>0</v>
      </c>
      <c r="X97" s="16">
        <f>IF($E$17=Tablas!$C$32,Tablas!$C34,IF($E$17=Tablas!$D$32,Tablas!$D34,IF($E$17=Tablas!$E$32,Tablas!$E34,IF($E$17=Tablas!$F$32,Tablas!$F34,0))))</f>
        <v>0</v>
      </c>
      <c r="Z97" s="16">
        <f>IF($E$17=Tablas!$C$32,Tablas!$C34,IF($E$17=Tablas!$D$32,Tablas!$D34,IF($E$17=Tablas!$E$32,Tablas!$E34,IF($E$17=Tablas!$F$32,Tablas!$F34,0))))</f>
        <v>0</v>
      </c>
      <c r="AA97" s="16">
        <f>IF($E$17=Tablas!$C$32,Tablas!$C34,IF($E$17=Tablas!$D$32,Tablas!$D34,IF($E$17=Tablas!$E$32,Tablas!$E34,IF($E$17=Tablas!$F$32,Tablas!$F34,0))))</f>
        <v>0</v>
      </c>
      <c r="AC97" s="16">
        <f>IF($E$17=Tablas!$C$32,Tablas!$C34,IF($E$17=Tablas!$D$32,Tablas!$D34,IF($E$17=Tablas!$E$32,Tablas!$E34,IF($E$17=Tablas!$F$32,Tablas!$F34,0))))</f>
        <v>0</v>
      </c>
      <c r="AD97" s="16">
        <f>IF($E$17=Tablas!$C$32,Tablas!$C34,IF($E$17=Tablas!$D$32,Tablas!$D34,IF($E$17=Tablas!$E$32,Tablas!$E34,IF($E$17=Tablas!$F$32,Tablas!$F34,0))))</f>
        <v>0</v>
      </c>
      <c r="AF97" s="16">
        <f>IF($E$17=Tablas!$C$32,Tablas!$C34,IF($E$17=Tablas!$D$32,Tablas!$D34,IF($E$17=Tablas!$E$32,Tablas!$E34,IF($E$17=Tablas!$F$32,Tablas!$F34,0))))</f>
        <v>0</v>
      </c>
      <c r="AG97" s="16">
        <f>IF($E$17=Tablas!$C$32,Tablas!$C34,IF($E$17=Tablas!$D$32,Tablas!$D34,IF($E$17=Tablas!$E$32,Tablas!$E34,IF($E$17=Tablas!$F$32,Tablas!$F34,0))))</f>
        <v>0</v>
      </c>
    </row>
    <row r="98" spans="2:33" x14ac:dyDescent="0.25">
      <c r="B98" s="7" t="s">
        <v>24</v>
      </c>
      <c r="C98" s="7" t="s">
        <v>34</v>
      </c>
      <c r="E98" s="16">
        <f>IF($E$17=Tablas!$C$32,Tablas!$C35,IF($E$17=Tablas!$D$32,Tablas!$D35,IF($E$17=Tablas!$E$32,Tablas!$E35,IF($E$17=Tablas!$F$32,Tablas!$F35,0))))</f>
        <v>0</v>
      </c>
      <c r="F98" s="16">
        <f>IF($E$17=Tablas!$C$32,Tablas!$C35,IF($E$17=Tablas!$D$32,Tablas!$D35,IF($E$17=Tablas!$E$32,Tablas!$E35,IF($E$17=Tablas!$F$32,Tablas!$F35,0))))</f>
        <v>0</v>
      </c>
      <c r="H98" s="16">
        <f>IF($E$17=Tablas!$C$32,Tablas!$C35,IF($E$17=Tablas!$D$32,Tablas!$D35,IF($E$17=Tablas!$E$32,Tablas!$E35,IF($E$17=Tablas!$F$32,Tablas!$F35,0))))</f>
        <v>0</v>
      </c>
      <c r="I98" s="16">
        <f>IF($E$17=Tablas!$C$32,Tablas!$C35,IF($E$17=Tablas!$D$32,Tablas!$D35,IF($E$17=Tablas!$E$32,Tablas!$E35,IF($E$17=Tablas!$F$32,Tablas!$F35,0))))</f>
        <v>0</v>
      </c>
      <c r="K98" s="16">
        <f>IF($E$17=Tablas!$C$32,Tablas!$C35,IF($E$17=Tablas!$D$32,Tablas!$D35,IF($E$17=Tablas!$E$32,Tablas!$E35,IF($E$17=Tablas!$F$32,Tablas!$F35,0))))</f>
        <v>0</v>
      </c>
      <c r="L98" s="16">
        <f>IF($E$17=Tablas!$C$32,Tablas!$C35,IF($E$17=Tablas!$D$32,Tablas!$D35,IF($E$17=Tablas!$E$32,Tablas!$E35,IF($E$17=Tablas!$F$32,Tablas!$F35,0))))</f>
        <v>0</v>
      </c>
      <c r="N98" s="16">
        <f>IF($E$17=Tablas!$C$32,Tablas!$C35,IF($E$17=Tablas!$D$32,Tablas!$D35,IF($E$17=Tablas!$E$32,Tablas!$E35,IF($E$17=Tablas!$F$32,Tablas!$F35,0))))</f>
        <v>0</v>
      </c>
      <c r="O98" s="16">
        <f>IF($E$17=Tablas!$C$32,Tablas!$C35,IF($E$17=Tablas!$D$32,Tablas!$D35,IF($E$17=Tablas!$E$32,Tablas!$E35,IF($E$17=Tablas!$F$32,Tablas!$F35,0))))</f>
        <v>0</v>
      </c>
      <c r="Q98" s="16">
        <f>IF($E$17=Tablas!$C$32,Tablas!$C35,IF($E$17=Tablas!$D$32,Tablas!$D35,IF($E$17=Tablas!$E$32,Tablas!$E35,IF($E$17=Tablas!$F$32,Tablas!$F35,0))))</f>
        <v>0</v>
      </c>
      <c r="R98" s="16">
        <f>IF($E$17=Tablas!$C$32,Tablas!$C35,IF($E$17=Tablas!$D$32,Tablas!$D35,IF($E$17=Tablas!$E$32,Tablas!$E35,IF($E$17=Tablas!$F$32,Tablas!$F35,0))))</f>
        <v>0</v>
      </c>
      <c r="T98" s="16">
        <f>IF($E$17=Tablas!$C$32,Tablas!$C35,IF($E$17=Tablas!$D$32,Tablas!$D35,IF($E$17=Tablas!$E$32,Tablas!$E35,IF($E$17=Tablas!$F$32,Tablas!$F35,0))))</f>
        <v>0</v>
      </c>
      <c r="U98" s="16">
        <f>IF($E$17=Tablas!$C$32,Tablas!$C35,IF($E$17=Tablas!$D$32,Tablas!$D35,IF($E$17=Tablas!$E$32,Tablas!$E35,IF($E$17=Tablas!$F$32,Tablas!$F35,0))))</f>
        <v>0</v>
      </c>
      <c r="W98" s="16">
        <f>IF($E$17=Tablas!$C$32,Tablas!$C35,IF($E$17=Tablas!$D$32,Tablas!$D35,IF($E$17=Tablas!$E$32,Tablas!$E35,IF($E$17=Tablas!$F$32,Tablas!$F35,0))))</f>
        <v>0</v>
      </c>
      <c r="X98" s="16">
        <f>IF($E$17=Tablas!$C$32,Tablas!$C35,IF($E$17=Tablas!$D$32,Tablas!$D35,IF($E$17=Tablas!$E$32,Tablas!$E35,IF($E$17=Tablas!$F$32,Tablas!$F35,0))))</f>
        <v>0</v>
      </c>
      <c r="Z98" s="16">
        <f>IF($E$17=Tablas!$C$32,Tablas!$C35,IF($E$17=Tablas!$D$32,Tablas!$D35,IF($E$17=Tablas!$E$32,Tablas!$E35,IF($E$17=Tablas!$F$32,Tablas!$F35,0))))</f>
        <v>0</v>
      </c>
      <c r="AA98" s="16">
        <f>IF($E$17=Tablas!$C$32,Tablas!$C35,IF($E$17=Tablas!$D$32,Tablas!$D35,IF($E$17=Tablas!$E$32,Tablas!$E35,IF($E$17=Tablas!$F$32,Tablas!$F35,0))))</f>
        <v>0</v>
      </c>
      <c r="AC98" s="16">
        <f>IF($E$17=Tablas!$C$32,Tablas!$C35,IF($E$17=Tablas!$D$32,Tablas!$D35,IF($E$17=Tablas!$E$32,Tablas!$E35,IF($E$17=Tablas!$F$32,Tablas!$F35,0))))</f>
        <v>0</v>
      </c>
      <c r="AD98" s="16">
        <f>IF($E$17=Tablas!$C$32,Tablas!$C35,IF($E$17=Tablas!$D$32,Tablas!$D35,IF($E$17=Tablas!$E$32,Tablas!$E35,IF($E$17=Tablas!$F$32,Tablas!$F35,0))))</f>
        <v>0</v>
      </c>
      <c r="AF98" s="16">
        <f>IF($E$17=Tablas!$C$32,Tablas!$C35,IF($E$17=Tablas!$D$32,Tablas!$D35,IF($E$17=Tablas!$E$32,Tablas!$E35,IF($E$17=Tablas!$F$32,Tablas!$F35,0))))</f>
        <v>0</v>
      </c>
      <c r="AG98" s="16">
        <f>IF($E$17=Tablas!$C$32,Tablas!$C35,IF($E$17=Tablas!$D$32,Tablas!$D35,IF($E$17=Tablas!$E$32,Tablas!$E35,IF($E$17=Tablas!$F$32,Tablas!$F35,0))))</f>
        <v>0</v>
      </c>
    </row>
    <row r="99" spans="2:33" x14ac:dyDescent="0.25">
      <c r="B99" s="7" t="s">
        <v>26</v>
      </c>
      <c r="C99" s="7" t="s">
        <v>34</v>
      </c>
      <c r="E99" s="16">
        <f>IF($E$17=Tablas!$C$32,Tablas!$C36,IF($E$17=Tablas!$D$32,Tablas!$D36,IF($E$17=Tablas!$E$32,Tablas!$E36,IF($E$17=Tablas!$F$32,Tablas!$F36,0))))</f>
        <v>0</v>
      </c>
      <c r="F99" s="16">
        <f>IF($E$17=Tablas!$C$32,Tablas!$C36,IF($E$17=Tablas!$D$32,Tablas!$D36,IF($E$17=Tablas!$E$32,Tablas!$E36,IF($E$17=Tablas!$F$32,Tablas!$F36,0))))</f>
        <v>0</v>
      </c>
      <c r="H99" s="16">
        <f>IF($E$17=Tablas!$C$32,Tablas!$C36,IF($E$17=Tablas!$D$32,Tablas!$D36,IF($E$17=Tablas!$E$32,Tablas!$E36,IF($E$17=Tablas!$F$32,Tablas!$F36,0))))</f>
        <v>0</v>
      </c>
      <c r="I99" s="16">
        <f>IF($E$17=Tablas!$C$32,Tablas!$C36,IF($E$17=Tablas!$D$32,Tablas!$D36,IF($E$17=Tablas!$E$32,Tablas!$E36,IF($E$17=Tablas!$F$32,Tablas!$F36,0))))</f>
        <v>0</v>
      </c>
      <c r="K99" s="16">
        <f>IF($E$17=Tablas!$C$32,Tablas!$C36,IF($E$17=Tablas!$D$32,Tablas!$D36,IF($E$17=Tablas!$E$32,Tablas!$E36,IF($E$17=Tablas!$F$32,Tablas!$F36,0))))</f>
        <v>0</v>
      </c>
      <c r="L99" s="16">
        <f>IF($E$17=Tablas!$C$32,Tablas!$C36,IF($E$17=Tablas!$D$32,Tablas!$D36,IF($E$17=Tablas!$E$32,Tablas!$E36,IF($E$17=Tablas!$F$32,Tablas!$F36,0))))</f>
        <v>0</v>
      </c>
      <c r="N99" s="16">
        <f>IF($E$17=Tablas!$C$32,Tablas!$C36,IF($E$17=Tablas!$D$32,Tablas!$D36,IF($E$17=Tablas!$E$32,Tablas!$E36,IF($E$17=Tablas!$F$32,Tablas!$F36,0))))</f>
        <v>0</v>
      </c>
      <c r="O99" s="16">
        <f>IF($E$17=Tablas!$C$32,Tablas!$C36,IF($E$17=Tablas!$D$32,Tablas!$D36,IF($E$17=Tablas!$E$32,Tablas!$E36,IF($E$17=Tablas!$F$32,Tablas!$F36,0))))</f>
        <v>0</v>
      </c>
      <c r="Q99" s="16">
        <f>IF($E$17=Tablas!$C$32,Tablas!$C36,IF($E$17=Tablas!$D$32,Tablas!$D36,IF($E$17=Tablas!$E$32,Tablas!$E36,IF($E$17=Tablas!$F$32,Tablas!$F36,0))))</f>
        <v>0</v>
      </c>
      <c r="R99" s="16">
        <f>IF($E$17=Tablas!$C$32,Tablas!$C36,IF($E$17=Tablas!$D$32,Tablas!$D36,IF($E$17=Tablas!$E$32,Tablas!$E36,IF($E$17=Tablas!$F$32,Tablas!$F36,0))))</f>
        <v>0</v>
      </c>
      <c r="T99" s="16">
        <f>IF($E$17=Tablas!$C$32,Tablas!$C36,IF($E$17=Tablas!$D$32,Tablas!$D36,IF($E$17=Tablas!$E$32,Tablas!$E36,IF($E$17=Tablas!$F$32,Tablas!$F36,0))))</f>
        <v>0</v>
      </c>
      <c r="U99" s="16">
        <f>IF($E$17=Tablas!$C$32,Tablas!$C36,IF($E$17=Tablas!$D$32,Tablas!$D36,IF($E$17=Tablas!$E$32,Tablas!$E36,IF($E$17=Tablas!$F$32,Tablas!$F36,0))))</f>
        <v>0</v>
      </c>
      <c r="W99" s="16">
        <f>IF($E$17=Tablas!$C$32,Tablas!$C36,IF($E$17=Tablas!$D$32,Tablas!$D36,IF($E$17=Tablas!$E$32,Tablas!$E36,IF($E$17=Tablas!$F$32,Tablas!$F36,0))))</f>
        <v>0</v>
      </c>
      <c r="X99" s="16">
        <f>IF($E$17=Tablas!$C$32,Tablas!$C36,IF($E$17=Tablas!$D$32,Tablas!$D36,IF($E$17=Tablas!$E$32,Tablas!$E36,IF($E$17=Tablas!$F$32,Tablas!$F36,0))))</f>
        <v>0</v>
      </c>
      <c r="Z99" s="16">
        <f>IF($E$17=Tablas!$C$32,Tablas!$C36,IF($E$17=Tablas!$D$32,Tablas!$D36,IF($E$17=Tablas!$E$32,Tablas!$E36,IF($E$17=Tablas!$F$32,Tablas!$F36,0))))</f>
        <v>0</v>
      </c>
      <c r="AA99" s="16">
        <f>IF($E$17=Tablas!$C$32,Tablas!$C36,IF($E$17=Tablas!$D$32,Tablas!$D36,IF($E$17=Tablas!$E$32,Tablas!$E36,IF($E$17=Tablas!$F$32,Tablas!$F36,0))))</f>
        <v>0</v>
      </c>
      <c r="AC99" s="16">
        <f>IF($E$17=Tablas!$C$32,Tablas!$C36,IF($E$17=Tablas!$D$32,Tablas!$D36,IF($E$17=Tablas!$E$32,Tablas!$E36,IF($E$17=Tablas!$F$32,Tablas!$F36,0))))</f>
        <v>0</v>
      </c>
      <c r="AD99" s="16">
        <f>IF($E$17=Tablas!$C$32,Tablas!$C36,IF($E$17=Tablas!$D$32,Tablas!$D36,IF($E$17=Tablas!$E$32,Tablas!$E36,IF($E$17=Tablas!$F$32,Tablas!$F36,0))))</f>
        <v>0</v>
      </c>
      <c r="AF99" s="16">
        <f>IF($E$17=Tablas!$C$32,Tablas!$C36,IF($E$17=Tablas!$D$32,Tablas!$D36,IF($E$17=Tablas!$E$32,Tablas!$E36,IF($E$17=Tablas!$F$32,Tablas!$F36,0))))</f>
        <v>0</v>
      </c>
      <c r="AG99" s="16">
        <f>IF($E$17=Tablas!$C$32,Tablas!$C36,IF($E$17=Tablas!$D$32,Tablas!$D36,IF($E$17=Tablas!$E$32,Tablas!$E36,IF($E$17=Tablas!$F$32,Tablas!$F36,0))))</f>
        <v>0</v>
      </c>
    </row>
    <row r="100" spans="2:33" x14ac:dyDescent="0.25">
      <c r="B100" s="7" t="s">
        <v>27</v>
      </c>
      <c r="C100" s="7" t="s">
        <v>34</v>
      </c>
      <c r="E100" s="16">
        <f>IF($E$17=Tablas!$C$32,Tablas!$C37,IF($E$17=Tablas!$D$32,Tablas!$D37,IF($E$17=Tablas!$E$32,Tablas!$E37,IF($E$17=Tablas!$F$32,Tablas!$F37,0))))</f>
        <v>0</v>
      </c>
      <c r="F100" s="16">
        <f>IF($E$17=Tablas!$C$32,Tablas!$C37,IF($E$17=Tablas!$D$32,Tablas!$D37,IF($E$17=Tablas!$E$32,Tablas!$E37,IF($E$17=Tablas!$F$32,Tablas!$F37,0))))</f>
        <v>0</v>
      </c>
      <c r="H100" s="16">
        <f>IF($E$17=Tablas!$C$32,Tablas!$C37,IF($E$17=Tablas!$D$32,Tablas!$D37,IF($E$17=Tablas!$E$32,Tablas!$E37,IF($E$17=Tablas!$F$32,Tablas!$F37,0))))</f>
        <v>0</v>
      </c>
      <c r="I100" s="16">
        <f>IF($E$17=Tablas!$C$32,Tablas!$C37,IF($E$17=Tablas!$D$32,Tablas!$D37,IF($E$17=Tablas!$E$32,Tablas!$E37,IF($E$17=Tablas!$F$32,Tablas!$F37,0))))</f>
        <v>0</v>
      </c>
      <c r="K100" s="16">
        <f>IF($E$17=Tablas!$C$32,Tablas!$C37,IF($E$17=Tablas!$D$32,Tablas!$D37,IF($E$17=Tablas!$E$32,Tablas!$E37,IF($E$17=Tablas!$F$32,Tablas!$F37,0))))</f>
        <v>0</v>
      </c>
      <c r="L100" s="16">
        <f>IF($E$17=Tablas!$C$32,Tablas!$C37,IF($E$17=Tablas!$D$32,Tablas!$D37,IF($E$17=Tablas!$E$32,Tablas!$E37,IF($E$17=Tablas!$F$32,Tablas!$F37,0))))</f>
        <v>0</v>
      </c>
      <c r="N100" s="16">
        <f>IF($E$17=Tablas!$C$32,Tablas!$C37,IF($E$17=Tablas!$D$32,Tablas!$D37,IF($E$17=Tablas!$E$32,Tablas!$E37,IF($E$17=Tablas!$F$32,Tablas!$F37,0))))</f>
        <v>0</v>
      </c>
      <c r="O100" s="16">
        <f>IF($E$17=Tablas!$C$32,Tablas!$C37,IF($E$17=Tablas!$D$32,Tablas!$D37,IF($E$17=Tablas!$E$32,Tablas!$E37,IF($E$17=Tablas!$F$32,Tablas!$F37,0))))</f>
        <v>0</v>
      </c>
      <c r="Q100" s="16">
        <f>IF($E$17=Tablas!$C$32,Tablas!$C37,IF($E$17=Tablas!$D$32,Tablas!$D37,IF($E$17=Tablas!$E$32,Tablas!$E37,IF($E$17=Tablas!$F$32,Tablas!$F37,0))))</f>
        <v>0</v>
      </c>
      <c r="R100" s="16">
        <f>IF($E$17=Tablas!$C$32,Tablas!$C37,IF($E$17=Tablas!$D$32,Tablas!$D37,IF($E$17=Tablas!$E$32,Tablas!$E37,IF($E$17=Tablas!$F$32,Tablas!$F37,0))))</f>
        <v>0</v>
      </c>
      <c r="T100" s="16">
        <f>IF($E$17=Tablas!$C$32,Tablas!$C37,IF($E$17=Tablas!$D$32,Tablas!$D37,IF($E$17=Tablas!$E$32,Tablas!$E37,IF($E$17=Tablas!$F$32,Tablas!$F37,0))))</f>
        <v>0</v>
      </c>
      <c r="U100" s="16">
        <f>IF($E$17=Tablas!$C$32,Tablas!$C37,IF($E$17=Tablas!$D$32,Tablas!$D37,IF($E$17=Tablas!$E$32,Tablas!$E37,IF($E$17=Tablas!$F$32,Tablas!$F37,0))))</f>
        <v>0</v>
      </c>
      <c r="W100" s="16">
        <f>IF($E$17=Tablas!$C$32,Tablas!$C37,IF($E$17=Tablas!$D$32,Tablas!$D37,IF($E$17=Tablas!$E$32,Tablas!$E37,IF($E$17=Tablas!$F$32,Tablas!$F37,0))))</f>
        <v>0</v>
      </c>
      <c r="X100" s="16">
        <f>IF($E$17=Tablas!$C$32,Tablas!$C37,IF($E$17=Tablas!$D$32,Tablas!$D37,IF($E$17=Tablas!$E$32,Tablas!$E37,IF($E$17=Tablas!$F$32,Tablas!$F37,0))))</f>
        <v>0</v>
      </c>
      <c r="Z100" s="16">
        <f>IF($E$17=Tablas!$C$32,Tablas!$C37,IF($E$17=Tablas!$D$32,Tablas!$D37,IF($E$17=Tablas!$E$32,Tablas!$E37,IF($E$17=Tablas!$F$32,Tablas!$F37,0))))</f>
        <v>0</v>
      </c>
      <c r="AA100" s="16">
        <f>IF($E$17=Tablas!$C$32,Tablas!$C37,IF($E$17=Tablas!$D$32,Tablas!$D37,IF($E$17=Tablas!$E$32,Tablas!$E37,IF($E$17=Tablas!$F$32,Tablas!$F37,0))))</f>
        <v>0</v>
      </c>
      <c r="AC100" s="16">
        <f>IF($E$17=Tablas!$C$32,Tablas!$C37,IF($E$17=Tablas!$D$32,Tablas!$D37,IF($E$17=Tablas!$E$32,Tablas!$E37,IF($E$17=Tablas!$F$32,Tablas!$F37,0))))</f>
        <v>0</v>
      </c>
      <c r="AD100" s="16">
        <f>IF($E$17=Tablas!$C$32,Tablas!$C37,IF($E$17=Tablas!$D$32,Tablas!$D37,IF($E$17=Tablas!$E$32,Tablas!$E37,IF($E$17=Tablas!$F$32,Tablas!$F37,0))))</f>
        <v>0</v>
      </c>
      <c r="AF100" s="16">
        <f>IF($E$17=Tablas!$C$32,Tablas!$C37,IF($E$17=Tablas!$D$32,Tablas!$D37,IF($E$17=Tablas!$E$32,Tablas!$E37,IF($E$17=Tablas!$F$32,Tablas!$F37,0))))</f>
        <v>0</v>
      </c>
      <c r="AG100" s="16">
        <f>IF($E$17=Tablas!$C$32,Tablas!$C37,IF($E$17=Tablas!$D$32,Tablas!$D37,IF($E$17=Tablas!$E$32,Tablas!$E37,IF($E$17=Tablas!$F$32,Tablas!$F37,0))))</f>
        <v>0</v>
      </c>
    </row>
    <row r="101" spans="2:33" x14ac:dyDescent="0.25">
      <c r="B101" s="9"/>
      <c r="C101" s="9"/>
      <c r="E101" s="9"/>
      <c r="F101" s="9"/>
      <c r="H101" s="9"/>
      <c r="I101" s="9"/>
      <c r="K101" s="9"/>
      <c r="L101" s="9"/>
      <c r="N101" s="9"/>
      <c r="O101" s="9"/>
      <c r="Q101" s="9"/>
      <c r="R101" s="9"/>
      <c r="T101" s="9"/>
      <c r="U101" s="9"/>
      <c r="W101" s="9"/>
      <c r="X101" s="9"/>
      <c r="Z101" s="9"/>
      <c r="AA101" s="9"/>
      <c r="AC101" s="9"/>
      <c r="AD101" s="9"/>
      <c r="AF101" s="9"/>
      <c r="AG101" s="9"/>
    </row>
    <row r="102" spans="2:33" ht="15.75" x14ac:dyDescent="0.25">
      <c r="B102" s="11" t="s">
        <v>173</v>
      </c>
      <c r="C102" s="9"/>
      <c r="E102" s="9"/>
      <c r="F102" s="9"/>
      <c r="H102" s="9"/>
      <c r="I102" s="9"/>
      <c r="K102" s="9"/>
      <c r="L102" s="9"/>
      <c r="N102" s="9"/>
      <c r="O102" s="9"/>
      <c r="Q102" s="9"/>
      <c r="R102" s="9"/>
      <c r="T102" s="9"/>
      <c r="U102" s="9"/>
      <c r="W102" s="9"/>
      <c r="X102" s="9"/>
      <c r="Z102" s="9"/>
      <c r="AA102" s="9"/>
      <c r="AC102" s="9"/>
      <c r="AD102" s="9"/>
      <c r="AF102" s="9"/>
      <c r="AG102" s="9"/>
    </row>
    <row r="103" spans="2:33" x14ac:dyDescent="0.25">
      <c r="B103" s="9"/>
      <c r="C103" s="9"/>
      <c r="E103" s="9"/>
      <c r="F103" s="9"/>
      <c r="H103" s="9"/>
      <c r="I103" s="9"/>
      <c r="K103" s="9"/>
      <c r="L103" s="9"/>
      <c r="N103" s="9"/>
      <c r="O103" s="9"/>
      <c r="Q103" s="9"/>
      <c r="R103" s="9"/>
      <c r="T103" s="9"/>
      <c r="U103" s="9"/>
      <c r="W103" s="9"/>
      <c r="X103" s="9"/>
      <c r="Z103" s="9"/>
      <c r="AA103" s="9"/>
      <c r="AC103" s="9"/>
      <c r="AD103" s="9"/>
      <c r="AF103" s="9"/>
      <c r="AG103" s="9"/>
    </row>
    <row r="104" spans="2:33" x14ac:dyDescent="0.25">
      <c r="B104" s="48" t="s">
        <v>19</v>
      </c>
      <c r="C104" s="48" t="s">
        <v>20</v>
      </c>
      <c r="E104" s="49" t="str">
        <f>E$38</f>
        <v>Nombre del grupo</v>
      </c>
      <c r="F104" s="49"/>
      <c r="H104" s="49" t="str">
        <f>H$38</f>
        <v>Nombre del grupo</v>
      </c>
      <c r="I104" s="49"/>
      <c r="K104" s="49" t="str">
        <f>K$38</f>
        <v>Nombre del grupo</v>
      </c>
      <c r="L104" s="49"/>
      <c r="N104" s="49" t="str">
        <f>N$38</f>
        <v>Nombre del grupo</v>
      </c>
      <c r="O104" s="49"/>
      <c r="Q104" s="49" t="str">
        <f>Q$38</f>
        <v>Nombre del grupo</v>
      </c>
      <c r="R104" s="49"/>
      <c r="T104" s="49" t="str">
        <f>T$38</f>
        <v>Nombre del grupo</v>
      </c>
      <c r="U104" s="49"/>
      <c r="W104" s="49" t="str">
        <f>W$38</f>
        <v>Nombre del grupo</v>
      </c>
      <c r="X104" s="49"/>
      <c r="Z104" s="49" t="str">
        <f>Z$38</f>
        <v>Nombre del grupo</v>
      </c>
      <c r="AA104" s="49"/>
      <c r="AC104" s="49" t="str">
        <f>AC$38</f>
        <v>Nombre del grupo</v>
      </c>
      <c r="AD104" s="49"/>
      <c r="AF104" s="49" t="str">
        <f>AF$38</f>
        <v>Nombre del grupo</v>
      </c>
      <c r="AG104" s="49"/>
    </row>
    <row r="105" spans="2:33" x14ac:dyDescent="0.25">
      <c r="B105" s="48"/>
      <c r="C105" s="48"/>
      <c r="E105" s="6" t="s">
        <v>11</v>
      </c>
      <c r="F105" s="6" t="s">
        <v>12</v>
      </c>
      <c r="H105" s="6" t="s">
        <v>11</v>
      </c>
      <c r="I105" s="6" t="s">
        <v>12</v>
      </c>
      <c r="K105" s="6" t="s">
        <v>11</v>
      </c>
      <c r="L105" s="6" t="s">
        <v>12</v>
      </c>
      <c r="N105" s="6" t="s">
        <v>11</v>
      </c>
      <c r="O105" s="6" t="s">
        <v>12</v>
      </c>
      <c r="Q105" s="6" t="s">
        <v>11</v>
      </c>
      <c r="R105" s="6" t="s">
        <v>12</v>
      </c>
      <c r="T105" s="6" t="s">
        <v>11</v>
      </c>
      <c r="U105" s="6" t="s">
        <v>12</v>
      </c>
      <c r="W105" s="6" t="s">
        <v>11</v>
      </c>
      <c r="X105" s="6" t="s">
        <v>12</v>
      </c>
      <c r="Z105" s="6" t="s">
        <v>11</v>
      </c>
      <c r="AA105" s="6" t="s">
        <v>12</v>
      </c>
      <c r="AC105" s="6" t="s">
        <v>11</v>
      </c>
      <c r="AD105" s="6" t="s">
        <v>12</v>
      </c>
      <c r="AF105" s="6" t="s">
        <v>11</v>
      </c>
      <c r="AG105" s="6" t="s">
        <v>12</v>
      </c>
    </row>
    <row r="106" spans="2:33" x14ac:dyDescent="0.25">
      <c r="B106" s="7" t="s">
        <v>21</v>
      </c>
      <c r="C106" s="7" t="s">
        <v>34</v>
      </c>
      <c r="E106" s="16">
        <f>IF($E$17=Tablas!$C$41,Tablas!$C42,IF($E$17=Tablas!$D$41,Tablas!$D42,IF($E$17=Tablas!$E$41,Tablas!$E42,IF($E$17=Tablas!$F$41,Tablas!$F42,0))))</f>
        <v>0</v>
      </c>
      <c r="F106" s="16">
        <f>IF($E$17=Tablas!$C$41,Tablas!$C42,IF($E$17=Tablas!$D$41,Tablas!$D42,IF($E$17=Tablas!$E$41,Tablas!$E42,IF($E$17=Tablas!$F$41,Tablas!$F42,0))))</f>
        <v>0</v>
      </c>
      <c r="H106" s="16">
        <f>IF($E$17=Tablas!$C$41,Tablas!$C42,IF($E$17=Tablas!$D$41,Tablas!$D42,IF($E$17=Tablas!$E$41,Tablas!$E42,IF($E$17=Tablas!$F$41,Tablas!$F42,0))))</f>
        <v>0</v>
      </c>
      <c r="I106" s="16">
        <f>IF($E$17=Tablas!$C$41,Tablas!$C42,IF($E$17=Tablas!$D$41,Tablas!$D42,IF($E$17=Tablas!$E$41,Tablas!$E42,IF($E$17=Tablas!$F$41,Tablas!$F42,0))))</f>
        <v>0</v>
      </c>
      <c r="K106" s="16">
        <f>IF($E$17=Tablas!$C$41,Tablas!$C42,IF($E$17=Tablas!$D$41,Tablas!$D42,IF($E$17=Tablas!$E$41,Tablas!$E42,IF($E$17=Tablas!$F$41,Tablas!$F42,0))))</f>
        <v>0</v>
      </c>
      <c r="L106" s="16">
        <f>IF($E$17=Tablas!$C$41,Tablas!$C42,IF($E$17=Tablas!$D$41,Tablas!$D42,IF($E$17=Tablas!$E$41,Tablas!$E42,IF($E$17=Tablas!$F$41,Tablas!$F42,0))))</f>
        <v>0</v>
      </c>
      <c r="N106" s="16">
        <f>IF($E$17=Tablas!$C$41,Tablas!$C42,IF($E$17=Tablas!$D$41,Tablas!$D42,IF($E$17=Tablas!$E$41,Tablas!$E42,IF($E$17=Tablas!$F$41,Tablas!$F42,0))))</f>
        <v>0</v>
      </c>
      <c r="O106" s="16">
        <f>IF($E$17=Tablas!$C$41,Tablas!$C42,IF($E$17=Tablas!$D$41,Tablas!$D42,IF($E$17=Tablas!$E$41,Tablas!$E42,IF($E$17=Tablas!$F$41,Tablas!$F42,0))))</f>
        <v>0</v>
      </c>
      <c r="Q106" s="16">
        <f>IF($E$17=Tablas!$C$41,Tablas!$C42,IF($E$17=Tablas!$D$41,Tablas!$D42,IF($E$17=Tablas!$E$41,Tablas!$E42,IF($E$17=Tablas!$F$41,Tablas!$F42,0))))</f>
        <v>0</v>
      </c>
      <c r="R106" s="16">
        <f>IF($E$17=Tablas!$C$41,Tablas!$C42,IF($E$17=Tablas!$D$41,Tablas!$D42,IF($E$17=Tablas!$E$41,Tablas!$E42,IF($E$17=Tablas!$F$41,Tablas!$F42,0))))</f>
        <v>0</v>
      </c>
      <c r="T106" s="16">
        <f>IF($E$17=Tablas!$C$41,Tablas!$C42,IF($E$17=Tablas!$D$41,Tablas!$D42,IF($E$17=Tablas!$E$41,Tablas!$E42,IF($E$17=Tablas!$F$41,Tablas!$F42,0))))</f>
        <v>0</v>
      </c>
      <c r="U106" s="16">
        <f>IF($E$17=Tablas!$C$41,Tablas!$C42,IF($E$17=Tablas!$D$41,Tablas!$D42,IF($E$17=Tablas!$E$41,Tablas!$E42,IF($E$17=Tablas!$F$41,Tablas!$F42,0))))</f>
        <v>0</v>
      </c>
      <c r="W106" s="16">
        <f>IF($E$17=Tablas!$C$41,Tablas!$C42,IF($E$17=Tablas!$D$41,Tablas!$D42,IF($E$17=Tablas!$E$41,Tablas!$E42,IF($E$17=Tablas!$F$41,Tablas!$F42,0))))</f>
        <v>0</v>
      </c>
      <c r="X106" s="16">
        <f>IF($E$17=Tablas!$C$41,Tablas!$C42,IF($E$17=Tablas!$D$41,Tablas!$D42,IF($E$17=Tablas!$E$41,Tablas!$E42,IF($E$17=Tablas!$F$41,Tablas!$F42,0))))</f>
        <v>0</v>
      </c>
      <c r="Z106" s="16">
        <f>IF($E$17=Tablas!$C$41,Tablas!$C42,IF($E$17=Tablas!$D$41,Tablas!$D42,IF($E$17=Tablas!$E$41,Tablas!$E42,IF($E$17=Tablas!$F$41,Tablas!$F42,0))))</f>
        <v>0</v>
      </c>
      <c r="AA106" s="16">
        <f>IF($E$17=Tablas!$C$41,Tablas!$C42,IF($E$17=Tablas!$D$41,Tablas!$D42,IF($E$17=Tablas!$E$41,Tablas!$E42,IF($E$17=Tablas!$F$41,Tablas!$F42,0))))</f>
        <v>0</v>
      </c>
      <c r="AC106" s="16">
        <f>IF($E$17=Tablas!$C$41,Tablas!$C42,IF($E$17=Tablas!$D$41,Tablas!$D42,IF($E$17=Tablas!$E$41,Tablas!$E42,IF($E$17=Tablas!$F$41,Tablas!$F42,0))))</f>
        <v>0</v>
      </c>
      <c r="AD106" s="16">
        <f>IF($E$17=Tablas!$C$41,Tablas!$C42,IF($E$17=Tablas!$D$41,Tablas!$D42,IF($E$17=Tablas!$E$41,Tablas!$E42,IF($E$17=Tablas!$F$41,Tablas!$F42,0))))</f>
        <v>0</v>
      </c>
      <c r="AF106" s="16">
        <f>IF($E$17=Tablas!$C$41,Tablas!$C42,IF($E$17=Tablas!$D$41,Tablas!$D42,IF($E$17=Tablas!$E$41,Tablas!$E42,IF($E$17=Tablas!$F$41,Tablas!$F42,0))))</f>
        <v>0</v>
      </c>
      <c r="AG106" s="16">
        <f>IF($E$17=Tablas!$C$41,Tablas!$C42,IF($E$17=Tablas!$D$41,Tablas!$D42,IF($E$17=Tablas!$E$41,Tablas!$E42,IF($E$17=Tablas!$F$41,Tablas!$F42,0))))</f>
        <v>0</v>
      </c>
    </row>
    <row r="107" spans="2:33" x14ac:dyDescent="0.25">
      <c r="B107" s="7" t="s">
        <v>23</v>
      </c>
      <c r="C107" s="7" t="s">
        <v>34</v>
      </c>
      <c r="E107" s="16">
        <f>IF($E$17=Tablas!$C$41,Tablas!$C43,IF($E$17=Tablas!$D$41,Tablas!$D43,IF($E$17=Tablas!$E$41,Tablas!$E43,IF($E$17=Tablas!$F$41,Tablas!$F43,0))))</f>
        <v>0</v>
      </c>
      <c r="F107" s="16">
        <f>IF($E$17=Tablas!$C$41,Tablas!$C43,IF($E$17=Tablas!$D$41,Tablas!$D43,IF($E$17=Tablas!$E$41,Tablas!$E43,IF($E$17=Tablas!$F$41,Tablas!$F43,0))))</f>
        <v>0</v>
      </c>
      <c r="H107" s="16">
        <f>IF($E$17=Tablas!$C$41,Tablas!$C43,IF($E$17=Tablas!$D$41,Tablas!$D43,IF($E$17=Tablas!$E$41,Tablas!$E43,IF($E$17=Tablas!$F$41,Tablas!$F43,0))))</f>
        <v>0</v>
      </c>
      <c r="I107" s="16">
        <f>IF($E$17=Tablas!$C$41,Tablas!$C43,IF($E$17=Tablas!$D$41,Tablas!$D43,IF($E$17=Tablas!$E$41,Tablas!$E43,IF($E$17=Tablas!$F$41,Tablas!$F43,0))))</f>
        <v>0</v>
      </c>
      <c r="K107" s="16">
        <f>IF($E$17=Tablas!$C$41,Tablas!$C43,IF($E$17=Tablas!$D$41,Tablas!$D43,IF($E$17=Tablas!$E$41,Tablas!$E43,IF($E$17=Tablas!$F$41,Tablas!$F43,0))))</f>
        <v>0</v>
      </c>
      <c r="L107" s="16">
        <f>IF($E$17=Tablas!$C$41,Tablas!$C43,IF($E$17=Tablas!$D$41,Tablas!$D43,IF($E$17=Tablas!$E$41,Tablas!$E43,IF($E$17=Tablas!$F$41,Tablas!$F43,0))))</f>
        <v>0</v>
      </c>
      <c r="N107" s="16">
        <f>IF($E$17=Tablas!$C$41,Tablas!$C43,IF($E$17=Tablas!$D$41,Tablas!$D43,IF($E$17=Tablas!$E$41,Tablas!$E43,IF($E$17=Tablas!$F$41,Tablas!$F43,0))))</f>
        <v>0</v>
      </c>
      <c r="O107" s="16">
        <f>IF($E$17=Tablas!$C$41,Tablas!$C43,IF($E$17=Tablas!$D$41,Tablas!$D43,IF($E$17=Tablas!$E$41,Tablas!$E43,IF($E$17=Tablas!$F$41,Tablas!$F43,0))))</f>
        <v>0</v>
      </c>
      <c r="Q107" s="16">
        <f>IF($E$17=Tablas!$C$41,Tablas!$C43,IF($E$17=Tablas!$D$41,Tablas!$D43,IF($E$17=Tablas!$E$41,Tablas!$E43,IF($E$17=Tablas!$F$41,Tablas!$F43,0))))</f>
        <v>0</v>
      </c>
      <c r="R107" s="16">
        <f>IF($E$17=Tablas!$C$41,Tablas!$C43,IF($E$17=Tablas!$D$41,Tablas!$D43,IF($E$17=Tablas!$E$41,Tablas!$E43,IF($E$17=Tablas!$F$41,Tablas!$F43,0))))</f>
        <v>0</v>
      </c>
      <c r="T107" s="16">
        <f>IF($E$17=Tablas!$C$41,Tablas!$C43,IF($E$17=Tablas!$D$41,Tablas!$D43,IF($E$17=Tablas!$E$41,Tablas!$E43,IF($E$17=Tablas!$F$41,Tablas!$F43,0))))</f>
        <v>0</v>
      </c>
      <c r="U107" s="16">
        <f>IF($E$17=Tablas!$C$41,Tablas!$C43,IF($E$17=Tablas!$D$41,Tablas!$D43,IF($E$17=Tablas!$E$41,Tablas!$E43,IF($E$17=Tablas!$F$41,Tablas!$F43,0))))</f>
        <v>0</v>
      </c>
      <c r="W107" s="16">
        <f>IF($E$17=Tablas!$C$41,Tablas!$C43,IF($E$17=Tablas!$D$41,Tablas!$D43,IF($E$17=Tablas!$E$41,Tablas!$E43,IF($E$17=Tablas!$F$41,Tablas!$F43,0))))</f>
        <v>0</v>
      </c>
      <c r="X107" s="16">
        <f>IF($E$17=Tablas!$C$41,Tablas!$C43,IF($E$17=Tablas!$D$41,Tablas!$D43,IF($E$17=Tablas!$E$41,Tablas!$E43,IF($E$17=Tablas!$F$41,Tablas!$F43,0))))</f>
        <v>0</v>
      </c>
      <c r="Z107" s="16">
        <f>IF($E$17=Tablas!$C$41,Tablas!$C43,IF($E$17=Tablas!$D$41,Tablas!$D43,IF($E$17=Tablas!$E$41,Tablas!$E43,IF($E$17=Tablas!$F$41,Tablas!$F43,0))))</f>
        <v>0</v>
      </c>
      <c r="AA107" s="16">
        <f>IF($E$17=Tablas!$C$41,Tablas!$C43,IF($E$17=Tablas!$D$41,Tablas!$D43,IF($E$17=Tablas!$E$41,Tablas!$E43,IF($E$17=Tablas!$F$41,Tablas!$F43,0))))</f>
        <v>0</v>
      </c>
      <c r="AC107" s="16">
        <f>IF($E$17=Tablas!$C$41,Tablas!$C43,IF($E$17=Tablas!$D$41,Tablas!$D43,IF($E$17=Tablas!$E$41,Tablas!$E43,IF($E$17=Tablas!$F$41,Tablas!$F43,0))))</f>
        <v>0</v>
      </c>
      <c r="AD107" s="16">
        <f>IF($E$17=Tablas!$C$41,Tablas!$C43,IF($E$17=Tablas!$D$41,Tablas!$D43,IF($E$17=Tablas!$E$41,Tablas!$E43,IF($E$17=Tablas!$F$41,Tablas!$F43,0))))</f>
        <v>0</v>
      </c>
      <c r="AF107" s="16">
        <f>IF($E$17=Tablas!$C$41,Tablas!$C43,IF($E$17=Tablas!$D$41,Tablas!$D43,IF($E$17=Tablas!$E$41,Tablas!$E43,IF($E$17=Tablas!$F$41,Tablas!$F43,0))))</f>
        <v>0</v>
      </c>
      <c r="AG107" s="16">
        <f>IF($E$17=Tablas!$C$41,Tablas!$C43,IF($E$17=Tablas!$D$41,Tablas!$D43,IF($E$17=Tablas!$E$41,Tablas!$E43,IF($E$17=Tablas!$F$41,Tablas!$F43,0))))</f>
        <v>0</v>
      </c>
    </row>
    <row r="108" spans="2:33" x14ac:dyDescent="0.25">
      <c r="B108" s="7" t="s">
        <v>24</v>
      </c>
      <c r="C108" s="7" t="s">
        <v>34</v>
      </c>
      <c r="E108" s="16">
        <f>IF($E$17=Tablas!$C$41,Tablas!$C44,IF($E$17=Tablas!$D$41,Tablas!$D44,IF($E$17=Tablas!$E$41,Tablas!$E44,IF($E$17=Tablas!$F$41,Tablas!$F44,0))))</f>
        <v>0</v>
      </c>
      <c r="F108" s="16">
        <f>IF($E$17=Tablas!$C$41,Tablas!$C44,IF($E$17=Tablas!$D$41,Tablas!$D44,IF($E$17=Tablas!$E$41,Tablas!$E44,IF($E$17=Tablas!$F$41,Tablas!$F44,0))))</f>
        <v>0</v>
      </c>
      <c r="H108" s="16">
        <f>IF($E$17=Tablas!$C$41,Tablas!$C44,IF($E$17=Tablas!$D$41,Tablas!$D44,IF($E$17=Tablas!$E$41,Tablas!$E44,IF($E$17=Tablas!$F$41,Tablas!$F44,0))))</f>
        <v>0</v>
      </c>
      <c r="I108" s="16">
        <f>IF($E$17=Tablas!$C$41,Tablas!$C44,IF($E$17=Tablas!$D$41,Tablas!$D44,IF($E$17=Tablas!$E$41,Tablas!$E44,IF($E$17=Tablas!$F$41,Tablas!$F44,0))))</f>
        <v>0</v>
      </c>
      <c r="K108" s="16">
        <f>IF($E$17=Tablas!$C$41,Tablas!$C44,IF($E$17=Tablas!$D$41,Tablas!$D44,IF($E$17=Tablas!$E$41,Tablas!$E44,IF($E$17=Tablas!$F$41,Tablas!$F44,0))))</f>
        <v>0</v>
      </c>
      <c r="L108" s="16">
        <f>IF($E$17=Tablas!$C$41,Tablas!$C44,IF($E$17=Tablas!$D$41,Tablas!$D44,IF($E$17=Tablas!$E$41,Tablas!$E44,IF($E$17=Tablas!$F$41,Tablas!$F44,0))))</f>
        <v>0</v>
      </c>
      <c r="N108" s="16">
        <f>IF($E$17=Tablas!$C$41,Tablas!$C44,IF($E$17=Tablas!$D$41,Tablas!$D44,IF($E$17=Tablas!$E$41,Tablas!$E44,IF($E$17=Tablas!$F$41,Tablas!$F44,0))))</f>
        <v>0</v>
      </c>
      <c r="O108" s="16">
        <f>IF($E$17=Tablas!$C$41,Tablas!$C44,IF($E$17=Tablas!$D$41,Tablas!$D44,IF($E$17=Tablas!$E$41,Tablas!$E44,IF($E$17=Tablas!$F$41,Tablas!$F44,0))))</f>
        <v>0</v>
      </c>
      <c r="Q108" s="16">
        <f>IF($E$17=Tablas!$C$41,Tablas!$C44,IF($E$17=Tablas!$D$41,Tablas!$D44,IF($E$17=Tablas!$E$41,Tablas!$E44,IF($E$17=Tablas!$F$41,Tablas!$F44,0))))</f>
        <v>0</v>
      </c>
      <c r="R108" s="16">
        <f>IF($E$17=Tablas!$C$41,Tablas!$C44,IF($E$17=Tablas!$D$41,Tablas!$D44,IF($E$17=Tablas!$E$41,Tablas!$E44,IF($E$17=Tablas!$F$41,Tablas!$F44,0))))</f>
        <v>0</v>
      </c>
      <c r="T108" s="16">
        <f>IF($E$17=Tablas!$C$41,Tablas!$C44,IF($E$17=Tablas!$D$41,Tablas!$D44,IF($E$17=Tablas!$E$41,Tablas!$E44,IF($E$17=Tablas!$F$41,Tablas!$F44,0))))</f>
        <v>0</v>
      </c>
      <c r="U108" s="16">
        <f>IF($E$17=Tablas!$C$41,Tablas!$C44,IF($E$17=Tablas!$D$41,Tablas!$D44,IF($E$17=Tablas!$E$41,Tablas!$E44,IF($E$17=Tablas!$F$41,Tablas!$F44,0))))</f>
        <v>0</v>
      </c>
      <c r="W108" s="16">
        <f>IF($E$17=Tablas!$C$41,Tablas!$C44,IF($E$17=Tablas!$D$41,Tablas!$D44,IF($E$17=Tablas!$E$41,Tablas!$E44,IF($E$17=Tablas!$F$41,Tablas!$F44,0))))</f>
        <v>0</v>
      </c>
      <c r="X108" s="16">
        <f>IF($E$17=Tablas!$C$41,Tablas!$C44,IF($E$17=Tablas!$D$41,Tablas!$D44,IF($E$17=Tablas!$E$41,Tablas!$E44,IF($E$17=Tablas!$F$41,Tablas!$F44,0))))</f>
        <v>0</v>
      </c>
      <c r="Z108" s="16">
        <f>IF($E$17=Tablas!$C$41,Tablas!$C44,IF($E$17=Tablas!$D$41,Tablas!$D44,IF($E$17=Tablas!$E$41,Tablas!$E44,IF($E$17=Tablas!$F$41,Tablas!$F44,0))))</f>
        <v>0</v>
      </c>
      <c r="AA108" s="16">
        <f>IF($E$17=Tablas!$C$41,Tablas!$C44,IF($E$17=Tablas!$D$41,Tablas!$D44,IF($E$17=Tablas!$E$41,Tablas!$E44,IF($E$17=Tablas!$F$41,Tablas!$F44,0))))</f>
        <v>0</v>
      </c>
      <c r="AC108" s="16">
        <f>IF($E$17=Tablas!$C$41,Tablas!$C44,IF($E$17=Tablas!$D$41,Tablas!$D44,IF($E$17=Tablas!$E$41,Tablas!$E44,IF($E$17=Tablas!$F$41,Tablas!$F44,0))))</f>
        <v>0</v>
      </c>
      <c r="AD108" s="16">
        <f>IF($E$17=Tablas!$C$41,Tablas!$C44,IF($E$17=Tablas!$D$41,Tablas!$D44,IF($E$17=Tablas!$E$41,Tablas!$E44,IF($E$17=Tablas!$F$41,Tablas!$F44,0))))</f>
        <v>0</v>
      </c>
      <c r="AF108" s="16">
        <f>IF($E$17=Tablas!$C$41,Tablas!$C44,IF($E$17=Tablas!$D$41,Tablas!$D44,IF($E$17=Tablas!$E$41,Tablas!$E44,IF($E$17=Tablas!$F$41,Tablas!$F44,0))))</f>
        <v>0</v>
      </c>
      <c r="AG108" s="16">
        <f>IF($E$17=Tablas!$C$41,Tablas!$C44,IF($E$17=Tablas!$D$41,Tablas!$D44,IF($E$17=Tablas!$E$41,Tablas!$E44,IF($E$17=Tablas!$F$41,Tablas!$F44,0))))</f>
        <v>0</v>
      </c>
    </row>
    <row r="109" spans="2:33" x14ac:dyDescent="0.25">
      <c r="B109" s="7" t="s">
        <v>26</v>
      </c>
      <c r="C109" s="7" t="s">
        <v>34</v>
      </c>
      <c r="E109" s="16">
        <f>IF($E$17=Tablas!$C$41,Tablas!$C45,IF($E$17=Tablas!$D$41,Tablas!$D45,IF($E$17=Tablas!$E$41,Tablas!$E45,IF($E$17=Tablas!$F$41,Tablas!$F45,0))))</f>
        <v>0</v>
      </c>
      <c r="F109" s="16">
        <f>IF($E$17=Tablas!$C$41,Tablas!$C45,IF($E$17=Tablas!$D$41,Tablas!$D45,IF($E$17=Tablas!$E$41,Tablas!$E45,IF($E$17=Tablas!$F$41,Tablas!$F45,0))))</f>
        <v>0</v>
      </c>
      <c r="H109" s="16">
        <f>IF($E$17=Tablas!$C$41,Tablas!$C45,IF($E$17=Tablas!$D$41,Tablas!$D45,IF($E$17=Tablas!$E$41,Tablas!$E45,IF($E$17=Tablas!$F$41,Tablas!$F45,0))))</f>
        <v>0</v>
      </c>
      <c r="I109" s="16">
        <f>IF($E$17=Tablas!$C$41,Tablas!$C45,IF($E$17=Tablas!$D$41,Tablas!$D45,IF($E$17=Tablas!$E$41,Tablas!$E45,IF($E$17=Tablas!$F$41,Tablas!$F45,0))))</f>
        <v>0</v>
      </c>
      <c r="K109" s="16">
        <f>IF($E$17=Tablas!$C$41,Tablas!$C45,IF($E$17=Tablas!$D$41,Tablas!$D45,IF($E$17=Tablas!$E$41,Tablas!$E45,IF($E$17=Tablas!$F$41,Tablas!$F45,0))))</f>
        <v>0</v>
      </c>
      <c r="L109" s="16">
        <f>IF($E$17=Tablas!$C$41,Tablas!$C45,IF($E$17=Tablas!$D$41,Tablas!$D45,IF($E$17=Tablas!$E$41,Tablas!$E45,IF($E$17=Tablas!$F$41,Tablas!$F45,0))))</f>
        <v>0</v>
      </c>
      <c r="N109" s="16">
        <f>IF($E$17=Tablas!$C$41,Tablas!$C45,IF($E$17=Tablas!$D$41,Tablas!$D45,IF($E$17=Tablas!$E$41,Tablas!$E45,IF($E$17=Tablas!$F$41,Tablas!$F45,0))))</f>
        <v>0</v>
      </c>
      <c r="O109" s="16">
        <f>IF($E$17=Tablas!$C$41,Tablas!$C45,IF($E$17=Tablas!$D$41,Tablas!$D45,IF($E$17=Tablas!$E$41,Tablas!$E45,IF($E$17=Tablas!$F$41,Tablas!$F45,0))))</f>
        <v>0</v>
      </c>
      <c r="Q109" s="16">
        <f>IF($E$17=Tablas!$C$41,Tablas!$C45,IF($E$17=Tablas!$D$41,Tablas!$D45,IF($E$17=Tablas!$E$41,Tablas!$E45,IF($E$17=Tablas!$F$41,Tablas!$F45,0))))</f>
        <v>0</v>
      </c>
      <c r="R109" s="16">
        <f>IF($E$17=Tablas!$C$41,Tablas!$C45,IF($E$17=Tablas!$D$41,Tablas!$D45,IF($E$17=Tablas!$E$41,Tablas!$E45,IF($E$17=Tablas!$F$41,Tablas!$F45,0))))</f>
        <v>0</v>
      </c>
      <c r="T109" s="16">
        <f>IF($E$17=Tablas!$C$41,Tablas!$C45,IF($E$17=Tablas!$D$41,Tablas!$D45,IF($E$17=Tablas!$E$41,Tablas!$E45,IF($E$17=Tablas!$F$41,Tablas!$F45,0))))</f>
        <v>0</v>
      </c>
      <c r="U109" s="16">
        <f>IF($E$17=Tablas!$C$41,Tablas!$C45,IF($E$17=Tablas!$D$41,Tablas!$D45,IF($E$17=Tablas!$E$41,Tablas!$E45,IF($E$17=Tablas!$F$41,Tablas!$F45,0))))</f>
        <v>0</v>
      </c>
      <c r="W109" s="16">
        <f>IF($E$17=Tablas!$C$41,Tablas!$C45,IF($E$17=Tablas!$D$41,Tablas!$D45,IF($E$17=Tablas!$E$41,Tablas!$E45,IF($E$17=Tablas!$F$41,Tablas!$F45,0))))</f>
        <v>0</v>
      </c>
      <c r="X109" s="16">
        <f>IF($E$17=Tablas!$C$41,Tablas!$C45,IF($E$17=Tablas!$D$41,Tablas!$D45,IF($E$17=Tablas!$E$41,Tablas!$E45,IF($E$17=Tablas!$F$41,Tablas!$F45,0))))</f>
        <v>0</v>
      </c>
      <c r="Z109" s="16">
        <f>IF($E$17=Tablas!$C$41,Tablas!$C45,IF($E$17=Tablas!$D$41,Tablas!$D45,IF($E$17=Tablas!$E$41,Tablas!$E45,IF($E$17=Tablas!$F$41,Tablas!$F45,0))))</f>
        <v>0</v>
      </c>
      <c r="AA109" s="16">
        <f>IF($E$17=Tablas!$C$41,Tablas!$C45,IF($E$17=Tablas!$D$41,Tablas!$D45,IF($E$17=Tablas!$E$41,Tablas!$E45,IF($E$17=Tablas!$F$41,Tablas!$F45,0))))</f>
        <v>0</v>
      </c>
      <c r="AC109" s="16">
        <f>IF($E$17=Tablas!$C$41,Tablas!$C45,IF($E$17=Tablas!$D$41,Tablas!$D45,IF($E$17=Tablas!$E$41,Tablas!$E45,IF($E$17=Tablas!$F$41,Tablas!$F45,0))))</f>
        <v>0</v>
      </c>
      <c r="AD109" s="16">
        <f>IF($E$17=Tablas!$C$41,Tablas!$C45,IF($E$17=Tablas!$D$41,Tablas!$D45,IF($E$17=Tablas!$E$41,Tablas!$E45,IF($E$17=Tablas!$F$41,Tablas!$F45,0))))</f>
        <v>0</v>
      </c>
      <c r="AF109" s="16">
        <f>IF($E$17=Tablas!$C$41,Tablas!$C45,IF($E$17=Tablas!$D$41,Tablas!$D45,IF($E$17=Tablas!$E$41,Tablas!$E45,IF($E$17=Tablas!$F$41,Tablas!$F45,0))))</f>
        <v>0</v>
      </c>
      <c r="AG109" s="16">
        <f>IF($E$17=Tablas!$C$41,Tablas!$C45,IF($E$17=Tablas!$D$41,Tablas!$D45,IF($E$17=Tablas!$E$41,Tablas!$E45,IF($E$17=Tablas!$F$41,Tablas!$F45,0))))</f>
        <v>0</v>
      </c>
    </row>
    <row r="110" spans="2:33" x14ac:dyDescent="0.25">
      <c r="B110" s="7" t="s">
        <v>27</v>
      </c>
      <c r="C110" s="7" t="s">
        <v>34</v>
      </c>
      <c r="E110" s="16">
        <f>IF($E$17=Tablas!$C$41,Tablas!$C46,IF($E$17=Tablas!$D$41,Tablas!$D46,IF($E$17=Tablas!$E$41,Tablas!$E46,IF($E$17=Tablas!$F$41,Tablas!$F46,0))))</f>
        <v>0</v>
      </c>
      <c r="F110" s="16">
        <f>IF($E$17=Tablas!$C$41,Tablas!$C46,IF($E$17=Tablas!$D$41,Tablas!$D46,IF($E$17=Tablas!$E$41,Tablas!$E46,IF($E$17=Tablas!$F$41,Tablas!$F46,0))))</f>
        <v>0</v>
      </c>
      <c r="H110" s="16">
        <f>IF($E$17=Tablas!$C$41,Tablas!$C46,IF($E$17=Tablas!$D$41,Tablas!$D46,IF($E$17=Tablas!$E$41,Tablas!$E46,IF($E$17=Tablas!$F$41,Tablas!$F46,0))))</f>
        <v>0</v>
      </c>
      <c r="I110" s="16">
        <f>IF($E$17=Tablas!$C$41,Tablas!$C46,IF($E$17=Tablas!$D$41,Tablas!$D46,IF($E$17=Tablas!$E$41,Tablas!$E46,IF($E$17=Tablas!$F$41,Tablas!$F46,0))))</f>
        <v>0</v>
      </c>
      <c r="K110" s="16">
        <f>IF($E$17=Tablas!$C$41,Tablas!$C46,IF($E$17=Tablas!$D$41,Tablas!$D46,IF($E$17=Tablas!$E$41,Tablas!$E46,IF($E$17=Tablas!$F$41,Tablas!$F46,0))))</f>
        <v>0</v>
      </c>
      <c r="L110" s="16">
        <f>IF($E$17=Tablas!$C$41,Tablas!$C46,IF($E$17=Tablas!$D$41,Tablas!$D46,IF($E$17=Tablas!$E$41,Tablas!$E46,IF($E$17=Tablas!$F$41,Tablas!$F46,0))))</f>
        <v>0</v>
      </c>
      <c r="N110" s="16">
        <f>IF($E$17=Tablas!$C$41,Tablas!$C46,IF($E$17=Tablas!$D$41,Tablas!$D46,IF($E$17=Tablas!$E$41,Tablas!$E46,IF($E$17=Tablas!$F$41,Tablas!$F46,0))))</f>
        <v>0</v>
      </c>
      <c r="O110" s="16">
        <f>IF($E$17=Tablas!$C$41,Tablas!$C46,IF($E$17=Tablas!$D$41,Tablas!$D46,IF($E$17=Tablas!$E$41,Tablas!$E46,IF($E$17=Tablas!$F$41,Tablas!$F46,0))))</f>
        <v>0</v>
      </c>
      <c r="Q110" s="16">
        <f>IF($E$17=Tablas!$C$41,Tablas!$C46,IF($E$17=Tablas!$D$41,Tablas!$D46,IF($E$17=Tablas!$E$41,Tablas!$E46,IF($E$17=Tablas!$F$41,Tablas!$F46,0))))</f>
        <v>0</v>
      </c>
      <c r="R110" s="16">
        <f>IF($E$17=Tablas!$C$41,Tablas!$C46,IF($E$17=Tablas!$D$41,Tablas!$D46,IF($E$17=Tablas!$E$41,Tablas!$E46,IF($E$17=Tablas!$F$41,Tablas!$F46,0))))</f>
        <v>0</v>
      </c>
      <c r="T110" s="16">
        <f>IF($E$17=Tablas!$C$41,Tablas!$C46,IF($E$17=Tablas!$D$41,Tablas!$D46,IF($E$17=Tablas!$E$41,Tablas!$E46,IF($E$17=Tablas!$F$41,Tablas!$F46,0))))</f>
        <v>0</v>
      </c>
      <c r="U110" s="16">
        <f>IF($E$17=Tablas!$C$41,Tablas!$C46,IF($E$17=Tablas!$D$41,Tablas!$D46,IF($E$17=Tablas!$E$41,Tablas!$E46,IF($E$17=Tablas!$F$41,Tablas!$F46,0))))</f>
        <v>0</v>
      </c>
      <c r="W110" s="16">
        <f>IF($E$17=Tablas!$C$41,Tablas!$C46,IF($E$17=Tablas!$D$41,Tablas!$D46,IF($E$17=Tablas!$E$41,Tablas!$E46,IF($E$17=Tablas!$F$41,Tablas!$F46,0))))</f>
        <v>0</v>
      </c>
      <c r="X110" s="16">
        <f>IF($E$17=Tablas!$C$41,Tablas!$C46,IF($E$17=Tablas!$D$41,Tablas!$D46,IF($E$17=Tablas!$E$41,Tablas!$E46,IF($E$17=Tablas!$F$41,Tablas!$F46,0))))</f>
        <v>0</v>
      </c>
      <c r="Z110" s="16">
        <f>IF($E$17=Tablas!$C$41,Tablas!$C46,IF($E$17=Tablas!$D$41,Tablas!$D46,IF($E$17=Tablas!$E$41,Tablas!$E46,IF($E$17=Tablas!$F$41,Tablas!$F46,0))))</f>
        <v>0</v>
      </c>
      <c r="AA110" s="16">
        <f>IF($E$17=Tablas!$C$41,Tablas!$C46,IF($E$17=Tablas!$D$41,Tablas!$D46,IF($E$17=Tablas!$E$41,Tablas!$E46,IF($E$17=Tablas!$F$41,Tablas!$F46,0))))</f>
        <v>0</v>
      </c>
      <c r="AC110" s="16">
        <f>IF($E$17=Tablas!$C$41,Tablas!$C46,IF($E$17=Tablas!$D$41,Tablas!$D46,IF($E$17=Tablas!$E$41,Tablas!$E46,IF($E$17=Tablas!$F$41,Tablas!$F46,0))))</f>
        <v>0</v>
      </c>
      <c r="AD110" s="16">
        <f>IF($E$17=Tablas!$C$41,Tablas!$C46,IF($E$17=Tablas!$D$41,Tablas!$D46,IF($E$17=Tablas!$E$41,Tablas!$E46,IF($E$17=Tablas!$F$41,Tablas!$F46,0))))</f>
        <v>0</v>
      </c>
      <c r="AF110" s="16">
        <f>IF($E$17=Tablas!$C$41,Tablas!$C46,IF($E$17=Tablas!$D$41,Tablas!$D46,IF($E$17=Tablas!$E$41,Tablas!$E46,IF($E$17=Tablas!$F$41,Tablas!$F46,0))))</f>
        <v>0</v>
      </c>
      <c r="AG110" s="16">
        <f>IF($E$17=Tablas!$C$41,Tablas!$C46,IF($E$17=Tablas!$D$41,Tablas!$D46,IF($E$17=Tablas!$E$41,Tablas!$E46,IF($E$17=Tablas!$F$41,Tablas!$F46,0))))</f>
        <v>0</v>
      </c>
    </row>
    <row r="112" spans="2:33" ht="18.75" x14ac:dyDescent="0.25">
      <c r="B112" s="8" t="s">
        <v>174</v>
      </c>
      <c r="C112" s="9"/>
      <c r="E112" s="9"/>
      <c r="F112" s="9"/>
      <c r="H112" s="9"/>
      <c r="I112" s="9"/>
      <c r="K112" s="9"/>
      <c r="L112" s="9"/>
      <c r="N112" s="9"/>
      <c r="O112" s="9"/>
      <c r="Q112" s="9"/>
      <c r="R112" s="9"/>
      <c r="T112" s="9"/>
      <c r="U112" s="9"/>
      <c r="W112" s="9"/>
      <c r="X112" s="9"/>
      <c r="Z112" s="9"/>
      <c r="AA112" s="9"/>
      <c r="AC112" s="9"/>
      <c r="AD112" s="9"/>
      <c r="AF112" s="9"/>
      <c r="AG112" s="9"/>
    </row>
    <row r="113" spans="2:33" x14ac:dyDescent="0.25">
      <c r="B113" s="9"/>
      <c r="C113" s="9"/>
      <c r="E113" s="9"/>
      <c r="F113" s="9"/>
      <c r="H113" s="9"/>
      <c r="I113" s="9"/>
      <c r="K113" s="9"/>
      <c r="L113" s="9"/>
      <c r="N113" s="9"/>
      <c r="O113" s="9"/>
      <c r="Q113" s="9"/>
      <c r="R113" s="9"/>
      <c r="T113" s="9"/>
      <c r="U113" s="9"/>
      <c r="W113" s="9"/>
      <c r="X113" s="9"/>
      <c r="Z113" s="9"/>
      <c r="AA113" s="9"/>
      <c r="AC113" s="9"/>
      <c r="AD113" s="9"/>
      <c r="AF113" s="9"/>
      <c r="AG113" s="9"/>
    </row>
    <row r="114" spans="2:33" ht="15.75" x14ac:dyDescent="0.25">
      <c r="B114" s="11" t="s">
        <v>175</v>
      </c>
      <c r="C114" s="9"/>
      <c r="E114" s="9"/>
      <c r="F114" s="9"/>
      <c r="H114" s="9"/>
      <c r="I114" s="9"/>
      <c r="K114" s="9"/>
      <c r="L114" s="9"/>
      <c r="N114" s="9"/>
      <c r="O114" s="9"/>
      <c r="Q114" s="9"/>
      <c r="R114" s="9"/>
      <c r="T114" s="9"/>
      <c r="U114" s="9"/>
      <c r="W114" s="9"/>
      <c r="X114" s="9"/>
      <c r="Z114" s="9"/>
      <c r="AA114" s="9"/>
      <c r="AC114" s="9"/>
      <c r="AD114" s="9"/>
      <c r="AF114" s="9"/>
      <c r="AG114" s="9"/>
    </row>
    <row r="115" spans="2:33" x14ac:dyDescent="0.25">
      <c r="B115" s="9"/>
      <c r="C115" s="9"/>
      <c r="E115" s="9"/>
      <c r="F115" s="9"/>
      <c r="H115" s="9"/>
      <c r="I115" s="9"/>
      <c r="K115" s="9"/>
      <c r="L115" s="9"/>
      <c r="N115" s="9"/>
      <c r="O115" s="9"/>
      <c r="Q115" s="9"/>
      <c r="R115" s="9"/>
      <c r="T115" s="9"/>
      <c r="U115" s="9"/>
      <c r="W115" s="9"/>
      <c r="X115" s="9"/>
      <c r="Z115" s="9"/>
      <c r="AA115" s="9"/>
      <c r="AC115" s="9"/>
      <c r="AD115" s="9"/>
      <c r="AF115" s="9"/>
      <c r="AG115" s="9"/>
    </row>
    <row r="116" spans="2:33" x14ac:dyDescent="0.25">
      <c r="B116" s="61" t="s">
        <v>19</v>
      </c>
      <c r="C116" s="61" t="s">
        <v>20</v>
      </c>
      <c r="E116" s="49" t="str">
        <f>E$38</f>
        <v>Nombre del grupo</v>
      </c>
      <c r="F116" s="49"/>
      <c r="H116" s="49" t="str">
        <f>H$38</f>
        <v>Nombre del grupo</v>
      </c>
      <c r="I116" s="49"/>
      <c r="K116" s="49" t="str">
        <f>K$38</f>
        <v>Nombre del grupo</v>
      </c>
      <c r="L116" s="49"/>
      <c r="N116" s="49" t="str">
        <f>N$38</f>
        <v>Nombre del grupo</v>
      </c>
      <c r="O116" s="49"/>
      <c r="Q116" s="49" t="str">
        <f>Q$38</f>
        <v>Nombre del grupo</v>
      </c>
      <c r="R116" s="49"/>
      <c r="T116" s="49" t="str">
        <f>T$38</f>
        <v>Nombre del grupo</v>
      </c>
      <c r="U116" s="49"/>
      <c r="W116" s="49" t="str">
        <f>W$38</f>
        <v>Nombre del grupo</v>
      </c>
      <c r="X116" s="49"/>
      <c r="Z116" s="49" t="str">
        <f>Z$38</f>
        <v>Nombre del grupo</v>
      </c>
      <c r="AA116" s="49"/>
      <c r="AC116" s="49" t="str">
        <f>AC$38</f>
        <v>Nombre del grupo</v>
      </c>
      <c r="AD116" s="49"/>
      <c r="AF116" s="49" t="str">
        <f>AF$38</f>
        <v>Nombre del grupo</v>
      </c>
      <c r="AG116" s="49"/>
    </row>
    <row r="117" spans="2:33" x14ac:dyDescent="0.25">
      <c r="B117" s="62"/>
      <c r="C117" s="62"/>
      <c r="E117" s="6" t="s">
        <v>11</v>
      </c>
      <c r="F117" s="6" t="s">
        <v>12</v>
      </c>
      <c r="H117" s="6" t="s">
        <v>11</v>
      </c>
      <c r="I117" s="6" t="s">
        <v>12</v>
      </c>
      <c r="K117" s="6" t="s">
        <v>11</v>
      </c>
      <c r="L117" s="6" t="s">
        <v>12</v>
      </c>
      <c r="N117" s="6" t="s">
        <v>11</v>
      </c>
      <c r="O117" s="6" t="s">
        <v>12</v>
      </c>
      <c r="Q117" s="6" t="s">
        <v>11</v>
      </c>
      <c r="R117" s="6" t="s">
        <v>12</v>
      </c>
      <c r="T117" s="6" t="s">
        <v>11</v>
      </c>
      <c r="U117" s="6" t="s">
        <v>12</v>
      </c>
      <c r="W117" s="6" t="s">
        <v>11</v>
      </c>
      <c r="X117" s="6" t="s">
        <v>12</v>
      </c>
      <c r="Z117" s="6" t="s">
        <v>11</v>
      </c>
      <c r="AA117" s="6" t="s">
        <v>12</v>
      </c>
      <c r="AC117" s="6" t="s">
        <v>11</v>
      </c>
      <c r="AD117" s="6" t="s">
        <v>12</v>
      </c>
      <c r="AF117" s="6" t="s">
        <v>11</v>
      </c>
      <c r="AG117" s="6" t="s">
        <v>12</v>
      </c>
    </row>
    <row r="118" spans="2:33" x14ac:dyDescent="0.25">
      <c r="B118" s="7" t="s">
        <v>21</v>
      </c>
      <c r="C118" s="7" t="s">
        <v>34</v>
      </c>
      <c r="E118" s="12">
        <f>IF($F$55&gt;0,((E86+E87)*E$41)+(E86*E$42),((E86+E87)*E$41)+((E86+E87)*E$42))</f>
        <v>0</v>
      </c>
      <c r="F118" s="12">
        <f>IF($F$55&gt;0,((F86+F87)*F$41)+(F86*F$42),((F86+F87)*F$41)+((F86+F87)*F$42))</f>
        <v>0</v>
      </c>
      <c r="H118" s="12">
        <f>IF($F$55&gt;0,((H86+H87)*H$41)+(H86*H$42),((H86+H87)*H$41)+((H86+H87)*H$42))</f>
        <v>0</v>
      </c>
      <c r="I118" s="12">
        <f>IF($F$55&gt;0,((I86+I87)*I$41)+(I86*I$42),((I86+I87)*I$41)+((I86+I87)*I$42))</f>
        <v>0</v>
      </c>
      <c r="K118" s="12">
        <f>IF($F$55&gt;0,((K86+K87)*K$41)+(K86*K$42),((K86+K87)*K$41)+((K86+K87)*K$42))</f>
        <v>0</v>
      </c>
      <c r="L118" s="12">
        <f>IF($F$55&gt;0,((L86+L87)*L$41)+(L86*L$42),((L86+L87)*L$41)+((L86+L87)*L$42))</f>
        <v>0</v>
      </c>
      <c r="N118" s="12">
        <f>IF($F$55&gt;0,((N86+N87)*N$41)+(N86*N$42),((N86+N87)*N$41)+((N86+N87)*N$42))</f>
        <v>0</v>
      </c>
      <c r="O118" s="12">
        <f>IF($F$55&gt;0,((O86+O87)*O$41)+(O86*O$42),((O86+O87)*O$41)+((O86+O87)*O$42))</f>
        <v>0</v>
      </c>
      <c r="Q118" s="12">
        <f>IF($F$55&gt;0,((Q86+Q87)*Q$41)+(Q86*Q$42),((Q86+Q87)*Q$41)+((Q86+Q87)*Q$42))</f>
        <v>0</v>
      </c>
      <c r="R118" s="12">
        <f>IF($F$55&gt;0,((R86+R87)*R$41)+(R86*R$42),((R86+R87)*R$41)+((R86+R87)*R$42))</f>
        <v>0</v>
      </c>
      <c r="T118" s="12">
        <f>IF($F$55&gt;0,((T86+T87)*T$41)+(T86*T$42),((T86+T87)*T$41)+((T86+T87)*T$42))</f>
        <v>0</v>
      </c>
      <c r="U118" s="12">
        <f>IF($F$55&gt;0,((U86+U87)*U$41)+(U86*U$42),((U86+U87)*U$41)+((U86+U87)*U$42))</f>
        <v>0</v>
      </c>
      <c r="W118" s="12">
        <f>IF($F$55&gt;0,((W86+W87)*W$41)+(W86*W$42),((W86+W87)*W$41)+((W86+W87)*W$42))</f>
        <v>0</v>
      </c>
      <c r="X118" s="12">
        <f>IF($F$55&gt;0,((X86+X87)*X$41)+(X86*X$42),((X86+X87)*X$41)+((X86+X87)*X$42))</f>
        <v>0</v>
      </c>
      <c r="Z118" s="12">
        <f>IF($F$55&gt;0,((Z86+Z87)*Z$41)+(Z86*Z$42),((Z86+Z87)*Z$41)+((Z86+Z87)*Z$42))</f>
        <v>0</v>
      </c>
      <c r="AA118" s="12">
        <f>IF($F$55&gt;0,((AA86+AA87)*AA$41)+(AA86*AA$42),((AA86+AA87)*AA$41)+((AA86+AA87)*AA$42))</f>
        <v>0</v>
      </c>
      <c r="AC118" s="12">
        <f>IF($F$55&gt;0,((AC86+AC87)*AC$41)+(AC86*AC$42),((AC86+AC87)*AC$41)+((AC86+AC87)*AC$42))</f>
        <v>0</v>
      </c>
      <c r="AD118" s="12">
        <f>IF($F$55&gt;0,((AD86+AD87)*AD$41)+(AD86*AD$42),((AD86+AD87)*AD$41)+((AD86+AD87)*AD$42))</f>
        <v>0</v>
      </c>
      <c r="AF118" s="12">
        <f>IF($F$55&gt;0,((AF86+AF87)*AF$41)+(AF86*AF$42),((AF86+AF87)*AF$41)+((AF86+AF87)*AF$42))</f>
        <v>0</v>
      </c>
      <c r="AG118" s="12">
        <f>IF($F$55&gt;0,((AG86+AG87)*AG$41)+(AG86*AG$42),((AG86+AG87)*AG$41)+((AG86+AG87)*AG$42))</f>
        <v>0</v>
      </c>
    </row>
    <row r="119" spans="2:33" x14ac:dyDescent="0.25">
      <c r="B119" s="7" t="s">
        <v>23</v>
      </c>
      <c r="C119" s="7" t="s">
        <v>34</v>
      </c>
      <c r="E119" s="12">
        <f>IF($F$55&gt;0,(E$42*E87),0)</f>
        <v>0</v>
      </c>
      <c r="F119" s="12">
        <f>IF($F$55&gt;0,(F$42*F87),0)</f>
        <v>0</v>
      </c>
      <c r="H119" s="12">
        <f>IF($F$55&gt;0,(H$42*H87),0)</f>
        <v>0</v>
      </c>
      <c r="I119" s="12">
        <f>IF($F$55&gt;0,(I$42*I87),0)</f>
        <v>0</v>
      </c>
      <c r="K119" s="12">
        <f>IF($F$55&gt;0,(K$42*K87),0)</f>
        <v>0</v>
      </c>
      <c r="L119" s="12">
        <f>IF($F$55&gt;0,(L$42*L87),0)</f>
        <v>0</v>
      </c>
      <c r="N119" s="12">
        <f>IF($F$55&gt;0,(N$42*N87),0)</f>
        <v>0</v>
      </c>
      <c r="O119" s="12">
        <f>IF($F$55&gt;0,(O$42*O87),0)</f>
        <v>0</v>
      </c>
      <c r="Q119" s="12">
        <f>IF($F$55&gt;0,(Q$42*Q87),0)</f>
        <v>0</v>
      </c>
      <c r="R119" s="12">
        <f>IF($F$55&gt;0,(R$42*R87),0)</f>
        <v>0</v>
      </c>
      <c r="T119" s="12">
        <f>IF($F$55&gt;0,(T$42*T87),0)</f>
        <v>0</v>
      </c>
      <c r="U119" s="12">
        <f>IF($F$55&gt;0,(U$42*U87),0)</f>
        <v>0</v>
      </c>
      <c r="W119" s="12">
        <f>IF($F$55&gt;0,(W$42*W87),0)</f>
        <v>0</v>
      </c>
      <c r="X119" s="12">
        <f>IF($F$55&gt;0,(X$42*X87),0)</f>
        <v>0</v>
      </c>
      <c r="Z119" s="12">
        <f>IF($F$55&gt;0,(Z$42*Z87),0)</f>
        <v>0</v>
      </c>
      <c r="AA119" s="12">
        <f>IF($F$55&gt;0,(AA$42*AA87),0)</f>
        <v>0</v>
      </c>
      <c r="AC119" s="12">
        <f>IF($F$55&gt;0,(AC$42*AC87),0)</f>
        <v>0</v>
      </c>
      <c r="AD119" s="12">
        <f>IF($F$55&gt;0,(AD$42*AD87),0)</f>
        <v>0</v>
      </c>
      <c r="AF119" s="12">
        <f>IF($F$55&gt;0,(AF$42*AF87),0)</f>
        <v>0</v>
      </c>
      <c r="AG119" s="12">
        <f>IF($F$55&gt;0,(AG$42*AG87),0)</f>
        <v>0</v>
      </c>
    </row>
    <row r="120" spans="2:33" x14ac:dyDescent="0.25">
      <c r="B120" s="7" t="s">
        <v>24</v>
      </c>
      <c r="C120" s="7" t="s">
        <v>34</v>
      </c>
      <c r="E120" s="12">
        <f t="shared" ref="E120:F122" si="20">(E$41+E$42)*E88</f>
        <v>0</v>
      </c>
      <c r="F120" s="12">
        <f t="shared" si="20"/>
        <v>0</v>
      </c>
      <c r="H120" s="12">
        <f t="shared" ref="H120:I120" si="21">(H$41+H$42)*H88</f>
        <v>0</v>
      </c>
      <c r="I120" s="12">
        <f t="shared" si="21"/>
        <v>0</v>
      </c>
      <c r="K120" s="12">
        <f t="shared" ref="K120:L120" si="22">(K$41+K$42)*K88</f>
        <v>0</v>
      </c>
      <c r="L120" s="12">
        <f t="shared" si="22"/>
        <v>0</v>
      </c>
      <c r="N120" s="12">
        <f t="shared" ref="N120:O120" si="23">(N$41+N$42)*N88</f>
        <v>0</v>
      </c>
      <c r="O120" s="12">
        <f t="shared" si="23"/>
        <v>0</v>
      </c>
      <c r="Q120" s="12">
        <f t="shared" ref="Q120:R120" si="24">(Q$41+Q$42)*Q88</f>
        <v>0</v>
      </c>
      <c r="R120" s="12">
        <f t="shared" si="24"/>
        <v>0</v>
      </c>
      <c r="T120" s="12">
        <f t="shared" ref="T120:U120" si="25">(T$41+T$42)*T88</f>
        <v>0</v>
      </c>
      <c r="U120" s="12">
        <f t="shared" si="25"/>
        <v>0</v>
      </c>
      <c r="W120" s="12">
        <f t="shared" ref="W120:X120" si="26">(W$41+W$42)*W88</f>
        <v>0</v>
      </c>
      <c r="X120" s="12">
        <f t="shared" si="26"/>
        <v>0</v>
      </c>
      <c r="Z120" s="12">
        <f t="shared" ref="Z120:AA120" si="27">(Z$41+Z$42)*Z88</f>
        <v>0</v>
      </c>
      <c r="AA120" s="12">
        <f t="shared" si="27"/>
        <v>0</v>
      </c>
      <c r="AC120" s="12">
        <f t="shared" ref="AC120:AD120" si="28">(AC$41+AC$42)*AC88</f>
        <v>0</v>
      </c>
      <c r="AD120" s="12">
        <f t="shared" si="28"/>
        <v>0</v>
      </c>
      <c r="AF120" s="12">
        <f t="shared" ref="AF120:AG120" si="29">(AF$41+AF$42)*AF88</f>
        <v>0</v>
      </c>
      <c r="AG120" s="12">
        <f t="shared" si="29"/>
        <v>0</v>
      </c>
    </row>
    <row r="121" spans="2:33" x14ac:dyDescent="0.25">
      <c r="B121" s="7" t="s">
        <v>26</v>
      </c>
      <c r="C121" s="7" t="s">
        <v>34</v>
      </c>
      <c r="E121" s="12">
        <f t="shared" si="20"/>
        <v>0</v>
      </c>
      <c r="F121" s="12">
        <f t="shared" si="20"/>
        <v>0</v>
      </c>
      <c r="H121" s="12">
        <f t="shared" ref="H121:I121" si="30">(H$41+H$42)*H89</f>
        <v>0</v>
      </c>
      <c r="I121" s="12">
        <f t="shared" si="30"/>
        <v>0</v>
      </c>
      <c r="K121" s="12">
        <f t="shared" ref="K121:L121" si="31">(K$41+K$42)*K89</f>
        <v>0</v>
      </c>
      <c r="L121" s="12">
        <f t="shared" si="31"/>
        <v>0</v>
      </c>
      <c r="N121" s="12">
        <f t="shared" ref="N121:O121" si="32">(N$41+N$42)*N89</f>
        <v>0</v>
      </c>
      <c r="O121" s="12">
        <f t="shared" si="32"/>
        <v>0</v>
      </c>
      <c r="Q121" s="12">
        <f t="shared" ref="Q121:R121" si="33">(Q$41+Q$42)*Q89</f>
        <v>0</v>
      </c>
      <c r="R121" s="12">
        <f t="shared" si="33"/>
        <v>0</v>
      </c>
      <c r="T121" s="12">
        <f t="shared" ref="T121:U121" si="34">(T$41+T$42)*T89</f>
        <v>0</v>
      </c>
      <c r="U121" s="12">
        <f t="shared" si="34"/>
        <v>0</v>
      </c>
      <c r="W121" s="12">
        <f t="shared" ref="W121:X121" si="35">(W$41+W$42)*W89</f>
        <v>0</v>
      </c>
      <c r="X121" s="12">
        <f t="shared" si="35"/>
        <v>0</v>
      </c>
      <c r="Z121" s="12">
        <f t="shared" ref="Z121:AA121" si="36">(Z$41+Z$42)*Z89</f>
        <v>0</v>
      </c>
      <c r="AA121" s="12">
        <f t="shared" si="36"/>
        <v>0</v>
      </c>
      <c r="AC121" s="12">
        <f t="shared" ref="AC121:AD121" si="37">(AC$41+AC$42)*AC89</f>
        <v>0</v>
      </c>
      <c r="AD121" s="12">
        <f t="shared" si="37"/>
        <v>0</v>
      </c>
      <c r="AF121" s="12">
        <f t="shared" ref="AF121:AG121" si="38">(AF$41+AF$42)*AF89</f>
        <v>0</v>
      </c>
      <c r="AG121" s="12">
        <f t="shared" si="38"/>
        <v>0</v>
      </c>
    </row>
    <row r="122" spans="2:33" x14ac:dyDescent="0.25">
      <c r="B122" s="7" t="s">
        <v>27</v>
      </c>
      <c r="C122" s="7" t="s">
        <v>34</v>
      </c>
      <c r="E122" s="12">
        <f t="shared" si="20"/>
        <v>0</v>
      </c>
      <c r="F122" s="12">
        <f t="shared" si="20"/>
        <v>0</v>
      </c>
      <c r="H122" s="12">
        <f t="shared" ref="H122:I122" si="39">(H$41+H$42)*H90</f>
        <v>0</v>
      </c>
      <c r="I122" s="12">
        <f t="shared" si="39"/>
        <v>0</v>
      </c>
      <c r="K122" s="12">
        <f t="shared" ref="K122:L122" si="40">(K$41+K$42)*K90</f>
        <v>0</v>
      </c>
      <c r="L122" s="12">
        <f t="shared" si="40"/>
        <v>0</v>
      </c>
      <c r="N122" s="12">
        <f t="shared" ref="N122:O122" si="41">(N$41+N$42)*N90</f>
        <v>0</v>
      </c>
      <c r="O122" s="12">
        <f t="shared" si="41"/>
        <v>0</v>
      </c>
      <c r="Q122" s="12">
        <f t="shared" ref="Q122:R122" si="42">(Q$41+Q$42)*Q90</f>
        <v>0</v>
      </c>
      <c r="R122" s="12">
        <f t="shared" si="42"/>
        <v>0</v>
      </c>
      <c r="T122" s="12">
        <f t="shared" ref="T122:U122" si="43">(T$41+T$42)*T90</f>
        <v>0</v>
      </c>
      <c r="U122" s="12">
        <f t="shared" si="43"/>
        <v>0</v>
      </c>
      <c r="W122" s="12">
        <f t="shared" ref="W122:X122" si="44">(W$41+W$42)*W90</f>
        <v>0</v>
      </c>
      <c r="X122" s="12">
        <f t="shared" si="44"/>
        <v>0</v>
      </c>
      <c r="Z122" s="12">
        <f t="shared" ref="Z122:AA122" si="45">(Z$41+Z$42)*Z90</f>
        <v>0</v>
      </c>
      <c r="AA122" s="12">
        <f t="shared" si="45"/>
        <v>0</v>
      </c>
      <c r="AC122" s="12">
        <f t="shared" ref="AC122:AD122" si="46">(AC$41+AC$42)*AC90</f>
        <v>0</v>
      </c>
      <c r="AD122" s="12">
        <f t="shared" si="46"/>
        <v>0</v>
      </c>
      <c r="AF122" s="12">
        <f t="shared" ref="AF122:AG122" si="47">(AF$41+AF$42)*AF90</f>
        <v>0</v>
      </c>
      <c r="AG122" s="12">
        <f t="shared" si="47"/>
        <v>0</v>
      </c>
    </row>
    <row r="123" spans="2:33" x14ac:dyDescent="0.25">
      <c r="B123" s="9"/>
      <c r="C123" s="9"/>
      <c r="E123" s="9"/>
      <c r="F123" s="9"/>
      <c r="H123" s="9"/>
      <c r="I123" s="9"/>
      <c r="K123" s="9"/>
      <c r="L123" s="9"/>
      <c r="N123" s="9"/>
      <c r="O123" s="9"/>
      <c r="Q123" s="9"/>
      <c r="R123" s="9"/>
      <c r="T123" s="9"/>
      <c r="U123" s="9"/>
      <c r="W123" s="9"/>
      <c r="X123" s="9"/>
      <c r="Z123" s="9"/>
      <c r="AA123" s="9"/>
      <c r="AC123" s="9"/>
      <c r="AD123" s="9"/>
      <c r="AF123" s="9"/>
      <c r="AG123" s="9"/>
    </row>
    <row r="124" spans="2:33" ht="15.75" x14ac:dyDescent="0.25">
      <c r="B124" s="11" t="s">
        <v>176</v>
      </c>
      <c r="C124" s="9"/>
      <c r="E124" s="9"/>
      <c r="F124" s="9"/>
      <c r="H124" s="9"/>
      <c r="I124" s="9"/>
      <c r="K124" s="9"/>
      <c r="L124" s="9"/>
      <c r="N124" s="9"/>
      <c r="O124" s="9"/>
      <c r="Q124" s="9"/>
      <c r="R124" s="9"/>
      <c r="T124" s="9"/>
      <c r="U124" s="9"/>
      <c r="W124" s="9"/>
      <c r="X124" s="9"/>
      <c r="Z124" s="9"/>
      <c r="AA124" s="9"/>
      <c r="AC124" s="9"/>
      <c r="AD124" s="9"/>
      <c r="AF124" s="9"/>
      <c r="AG124" s="9"/>
    </row>
    <row r="125" spans="2:33" x14ac:dyDescent="0.25">
      <c r="B125" s="9"/>
      <c r="C125" s="9"/>
      <c r="E125" s="9"/>
      <c r="F125" s="9"/>
      <c r="H125" s="9"/>
      <c r="I125" s="9"/>
      <c r="K125" s="9"/>
      <c r="L125" s="9"/>
      <c r="N125" s="9"/>
      <c r="O125" s="9"/>
      <c r="Q125" s="9"/>
      <c r="R125" s="9"/>
      <c r="T125" s="9"/>
      <c r="U125" s="9"/>
      <c r="W125" s="9"/>
      <c r="X125" s="9"/>
      <c r="Z125" s="9"/>
      <c r="AA125" s="9"/>
      <c r="AC125" s="9"/>
      <c r="AD125" s="9"/>
      <c r="AF125" s="9"/>
      <c r="AG125" s="9"/>
    </row>
    <row r="126" spans="2:33" x14ac:dyDescent="0.25">
      <c r="B126" s="61" t="s">
        <v>19</v>
      </c>
      <c r="C126" s="61" t="s">
        <v>20</v>
      </c>
      <c r="E126" s="49" t="str">
        <f>E$38</f>
        <v>Nombre del grupo</v>
      </c>
      <c r="F126" s="49"/>
      <c r="H126" s="49" t="str">
        <f>H$38</f>
        <v>Nombre del grupo</v>
      </c>
      <c r="I126" s="49"/>
      <c r="K126" s="49" t="str">
        <f>K$38</f>
        <v>Nombre del grupo</v>
      </c>
      <c r="L126" s="49"/>
      <c r="N126" s="49" t="str">
        <f>N$38</f>
        <v>Nombre del grupo</v>
      </c>
      <c r="O126" s="49"/>
      <c r="Q126" s="49" t="str">
        <f>Q$38</f>
        <v>Nombre del grupo</v>
      </c>
      <c r="R126" s="49"/>
      <c r="T126" s="49" t="str">
        <f>T$38</f>
        <v>Nombre del grupo</v>
      </c>
      <c r="U126" s="49"/>
      <c r="W126" s="49" t="str">
        <f>W$38</f>
        <v>Nombre del grupo</v>
      </c>
      <c r="X126" s="49"/>
      <c r="Z126" s="49" t="str">
        <f>Z$38</f>
        <v>Nombre del grupo</v>
      </c>
      <c r="AA126" s="49"/>
      <c r="AC126" s="49" t="str">
        <f>AC$38</f>
        <v>Nombre del grupo</v>
      </c>
      <c r="AD126" s="49"/>
      <c r="AF126" s="49" t="str">
        <f>AF$38</f>
        <v>Nombre del grupo</v>
      </c>
      <c r="AG126" s="49"/>
    </row>
    <row r="127" spans="2:33" x14ac:dyDescent="0.25">
      <c r="B127" s="62"/>
      <c r="C127" s="62"/>
      <c r="E127" s="6" t="s">
        <v>11</v>
      </c>
      <c r="F127" s="6" t="s">
        <v>12</v>
      </c>
      <c r="H127" s="6" t="s">
        <v>11</v>
      </c>
      <c r="I127" s="6" t="s">
        <v>12</v>
      </c>
      <c r="K127" s="6" t="s">
        <v>11</v>
      </c>
      <c r="L127" s="6" t="s">
        <v>12</v>
      </c>
      <c r="N127" s="6" t="s">
        <v>11</v>
      </c>
      <c r="O127" s="6" t="s">
        <v>12</v>
      </c>
      <c r="Q127" s="6" t="s">
        <v>11</v>
      </c>
      <c r="R127" s="6" t="s">
        <v>12</v>
      </c>
      <c r="T127" s="6" t="s">
        <v>11</v>
      </c>
      <c r="U127" s="6" t="s">
        <v>12</v>
      </c>
      <c r="W127" s="6" t="s">
        <v>11</v>
      </c>
      <c r="X127" s="6" t="s">
        <v>12</v>
      </c>
      <c r="Z127" s="6" t="s">
        <v>11</v>
      </c>
      <c r="AA127" s="6" t="s">
        <v>12</v>
      </c>
      <c r="AC127" s="6" t="s">
        <v>11</v>
      </c>
      <c r="AD127" s="6" t="s">
        <v>12</v>
      </c>
      <c r="AF127" s="6" t="s">
        <v>11</v>
      </c>
      <c r="AG127" s="6" t="s">
        <v>12</v>
      </c>
    </row>
    <row r="128" spans="2:33" x14ac:dyDescent="0.25">
      <c r="B128" s="7" t="s">
        <v>21</v>
      </c>
      <c r="C128" s="7" t="s">
        <v>34</v>
      </c>
      <c r="E128" s="12">
        <f>IF($F$55&gt;0,((E96+E97)*E$43)+(E96*E$44),((E96+E97)*E$43)+((E96+E97)*E$44))</f>
        <v>0</v>
      </c>
      <c r="F128" s="12">
        <f>IF($F$55&gt;0,((F96+F97)*F$43)+(F96*F$44),((F96+F97)*F$43)+((F96+F97)*F$44))</f>
        <v>0</v>
      </c>
      <c r="H128" s="12">
        <f>IF($F$55&gt;0,((H96+H97)*H$43)+(H96*H$44),((H96+H97)*H$43)+((H96+H97)*H$44))</f>
        <v>0</v>
      </c>
      <c r="I128" s="12">
        <f>IF($F$55&gt;0,((I96+I97)*I$43)+(I96*I$44),((I96+I97)*I$43)+((I96+I97)*I$44))</f>
        <v>0</v>
      </c>
      <c r="K128" s="12">
        <f>IF($F$55&gt;0,((K96+K97)*K$43)+(K96*K$44),((K96+K97)*K$43)+((K96+K97)*K$44))</f>
        <v>0</v>
      </c>
      <c r="L128" s="12">
        <f>IF($F$55&gt;0,((L96+L97)*L$43)+(L96*L$44),((L96+L97)*L$43)+((L96+L97)*L$44))</f>
        <v>0</v>
      </c>
      <c r="N128" s="12">
        <f>IF($F$55&gt;0,((N96+N97)*N$43)+(N96*N$44),((N96+N97)*N$43)+((N96+N97)*N$44))</f>
        <v>0</v>
      </c>
      <c r="O128" s="12">
        <f>IF($F$55&gt;0,((O96+O97)*O$43)+(O96*O$44),((O96+O97)*O$43)+((O96+O97)*O$44))</f>
        <v>0</v>
      </c>
      <c r="Q128" s="12">
        <f>IF($F$55&gt;0,((Q96+Q97)*Q$43)+(Q96*Q$44),((Q96+Q97)*Q$43)+((Q96+Q97)*Q$44))</f>
        <v>0</v>
      </c>
      <c r="R128" s="12">
        <f>IF($F$55&gt;0,((R96+R97)*R$43)+(R96*R$44),((R96+R97)*R$43)+((R96+R97)*R$44))</f>
        <v>0</v>
      </c>
      <c r="T128" s="12">
        <f>IF($F$55&gt;0,((T96+T97)*T$43)+(T96*T$44),((T96+T97)*T$43)+((T96+T97)*T$44))</f>
        <v>0</v>
      </c>
      <c r="U128" s="12">
        <f>IF($F$55&gt;0,((U96+U97)*U$43)+(U96*U$44),((U96+U97)*U$43)+((U96+U97)*U$44))</f>
        <v>0</v>
      </c>
      <c r="W128" s="12">
        <f>IF($F$55&gt;0,((W96+W97)*W$43)+(W96*W$44),((W96+W97)*W$43)+((W96+W97)*W$44))</f>
        <v>0</v>
      </c>
      <c r="X128" s="12">
        <f>IF($F$55&gt;0,((X96+X97)*X$43)+(X96*X$44),((X96+X97)*X$43)+((X96+X97)*X$44))</f>
        <v>0</v>
      </c>
      <c r="Z128" s="12">
        <f>IF($F$55&gt;0,((Z96+Z97)*Z$43)+(Z96*Z$44),((Z96+Z97)*Z$43)+((Z96+Z97)*Z$44))</f>
        <v>0</v>
      </c>
      <c r="AA128" s="12">
        <f>IF($F$55&gt;0,((AA96+AA97)*AA$43)+(AA96*AA$44),((AA96+AA97)*AA$43)+((AA96+AA97)*AA$44))</f>
        <v>0</v>
      </c>
      <c r="AC128" s="12">
        <f>IF($F$55&gt;0,((AC96+AC97)*AC$43)+(AC96*AC$44),((AC96+AC97)*AC$43)+((AC96+AC97)*AC$44))</f>
        <v>0</v>
      </c>
      <c r="AD128" s="12">
        <f>IF($F$55&gt;0,((AD96+AD97)*AD$43)+(AD96*AD$44),((AD96+AD97)*AD$43)+((AD96+AD97)*AD$44))</f>
        <v>0</v>
      </c>
      <c r="AF128" s="12">
        <f>IF($F$55&gt;0,((AF96+AF97)*AF$43)+(AF96*AF$44),((AF96+AF97)*AF$43)+((AF96+AF97)*AF$44))</f>
        <v>0</v>
      </c>
      <c r="AG128" s="12">
        <f>IF($F$55&gt;0,((AG96+AG97)*AG$43)+(AG96*AG$44),((AG96+AG97)*AG$43)+((AG96+AG97)*AG$44))</f>
        <v>0</v>
      </c>
    </row>
    <row r="129" spans="2:33" x14ac:dyDescent="0.25">
      <c r="B129" s="7" t="s">
        <v>23</v>
      </c>
      <c r="C129" s="7" t="s">
        <v>34</v>
      </c>
      <c r="E129" s="12">
        <f>IF($F$55&gt;0,(E$44*E97),0)</f>
        <v>0</v>
      </c>
      <c r="F129" s="12">
        <f>IF($F$55&gt;0,(F$44*F97),0)</f>
        <v>0</v>
      </c>
      <c r="H129" s="12">
        <f>IF($F$55&gt;0,(H$44*H97),0)</f>
        <v>0</v>
      </c>
      <c r="I129" s="12">
        <f>IF($F$55&gt;0,(I$44*I97),0)</f>
        <v>0</v>
      </c>
      <c r="K129" s="12">
        <f>IF($F$55&gt;0,(K$44*K97),0)</f>
        <v>0</v>
      </c>
      <c r="L129" s="12">
        <f>IF($F$55&gt;0,(L$44*L97),0)</f>
        <v>0</v>
      </c>
      <c r="N129" s="12">
        <f>IF($F$55&gt;0,(N$44*N97),0)</f>
        <v>0</v>
      </c>
      <c r="O129" s="12">
        <f>IF($F$55&gt;0,(O$44*O97),0)</f>
        <v>0</v>
      </c>
      <c r="Q129" s="12">
        <f>IF($F$55&gt;0,(Q$44*Q97),0)</f>
        <v>0</v>
      </c>
      <c r="R129" s="12">
        <f>IF($F$55&gt;0,(R$44*R97),0)</f>
        <v>0</v>
      </c>
      <c r="T129" s="12">
        <f>IF($F$55&gt;0,(T$44*T97),0)</f>
        <v>0</v>
      </c>
      <c r="U129" s="12">
        <f>IF($F$55&gt;0,(U$44*U97),0)</f>
        <v>0</v>
      </c>
      <c r="W129" s="12">
        <f>IF($F$55&gt;0,(W$44*W97),0)</f>
        <v>0</v>
      </c>
      <c r="X129" s="12">
        <f>IF($F$55&gt;0,(X$44*X97),0)</f>
        <v>0</v>
      </c>
      <c r="Z129" s="12">
        <f>IF($F$55&gt;0,(Z$44*Z97),0)</f>
        <v>0</v>
      </c>
      <c r="AA129" s="12">
        <f>IF($F$55&gt;0,(AA$44*AA97),0)</f>
        <v>0</v>
      </c>
      <c r="AC129" s="12">
        <f>IF($F$55&gt;0,(AC$44*AC97),0)</f>
        <v>0</v>
      </c>
      <c r="AD129" s="12">
        <f>IF($F$55&gt;0,(AD$44*AD97),0)</f>
        <v>0</v>
      </c>
      <c r="AF129" s="12">
        <f>IF($F$55&gt;0,(AF$44*AF97),0)</f>
        <v>0</v>
      </c>
      <c r="AG129" s="12">
        <f>IF($F$55&gt;0,(AG$44*AG97),0)</f>
        <v>0</v>
      </c>
    </row>
    <row r="130" spans="2:33" x14ac:dyDescent="0.25">
      <c r="B130" s="7" t="s">
        <v>24</v>
      </c>
      <c r="C130" s="7" t="s">
        <v>34</v>
      </c>
      <c r="E130" s="12">
        <f t="shared" ref="E130:F132" si="48">(E$43+E$44)*E98</f>
        <v>0</v>
      </c>
      <c r="F130" s="12">
        <f t="shared" si="48"/>
        <v>0</v>
      </c>
      <c r="H130" s="12">
        <f t="shared" ref="H130:I130" si="49">(H$43+H$44)*H98</f>
        <v>0</v>
      </c>
      <c r="I130" s="12">
        <f t="shared" si="49"/>
        <v>0</v>
      </c>
      <c r="K130" s="12">
        <f t="shared" ref="K130:L130" si="50">(K$43+K$44)*K98</f>
        <v>0</v>
      </c>
      <c r="L130" s="12">
        <f t="shared" si="50"/>
        <v>0</v>
      </c>
      <c r="N130" s="12">
        <f t="shared" ref="N130:O130" si="51">(N$43+N$44)*N98</f>
        <v>0</v>
      </c>
      <c r="O130" s="12">
        <f t="shared" si="51"/>
        <v>0</v>
      </c>
      <c r="Q130" s="12">
        <f t="shared" ref="Q130:R130" si="52">(Q$43+Q$44)*Q98</f>
        <v>0</v>
      </c>
      <c r="R130" s="12">
        <f t="shared" si="52"/>
        <v>0</v>
      </c>
      <c r="T130" s="12">
        <f t="shared" ref="T130:U130" si="53">(T$43+T$44)*T98</f>
        <v>0</v>
      </c>
      <c r="U130" s="12">
        <f t="shared" si="53"/>
        <v>0</v>
      </c>
      <c r="W130" s="12">
        <f t="shared" ref="W130:X130" si="54">(W$43+W$44)*W98</f>
        <v>0</v>
      </c>
      <c r="X130" s="12">
        <f t="shared" si="54"/>
        <v>0</v>
      </c>
      <c r="Z130" s="12">
        <f t="shared" ref="Z130:AA130" si="55">(Z$43+Z$44)*Z98</f>
        <v>0</v>
      </c>
      <c r="AA130" s="12">
        <f t="shared" si="55"/>
        <v>0</v>
      </c>
      <c r="AC130" s="12">
        <f t="shared" ref="AC130:AD130" si="56">(AC$43+AC$44)*AC98</f>
        <v>0</v>
      </c>
      <c r="AD130" s="12">
        <f t="shared" si="56"/>
        <v>0</v>
      </c>
      <c r="AF130" s="12">
        <f t="shared" ref="AF130:AG130" si="57">(AF$43+AF$44)*AF98</f>
        <v>0</v>
      </c>
      <c r="AG130" s="12">
        <f t="shared" si="57"/>
        <v>0</v>
      </c>
    </row>
    <row r="131" spans="2:33" x14ac:dyDescent="0.25">
      <c r="B131" s="7" t="s">
        <v>26</v>
      </c>
      <c r="C131" s="7" t="s">
        <v>34</v>
      </c>
      <c r="E131" s="12">
        <f t="shared" si="48"/>
        <v>0</v>
      </c>
      <c r="F131" s="12">
        <f t="shared" si="48"/>
        <v>0</v>
      </c>
      <c r="H131" s="12">
        <f t="shared" ref="H131:I131" si="58">(H$43+H$44)*H99</f>
        <v>0</v>
      </c>
      <c r="I131" s="12">
        <f t="shared" si="58"/>
        <v>0</v>
      </c>
      <c r="K131" s="12">
        <f t="shared" ref="K131:L131" si="59">(K$43+K$44)*K99</f>
        <v>0</v>
      </c>
      <c r="L131" s="12">
        <f t="shared" si="59"/>
        <v>0</v>
      </c>
      <c r="N131" s="12">
        <f t="shared" ref="N131:O131" si="60">(N$43+N$44)*N99</f>
        <v>0</v>
      </c>
      <c r="O131" s="12">
        <f t="shared" si="60"/>
        <v>0</v>
      </c>
      <c r="Q131" s="12">
        <f t="shared" ref="Q131:R131" si="61">(Q$43+Q$44)*Q99</f>
        <v>0</v>
      </c>
      <c r="R131" s="12">
        <f t="shared" si="61"/>
        <v>0</v>
      </c>
      <c r="T131" s="12">
        <f t="shared" ref="T131:U131" si="62">(T$43+T$44)*T99</f>
        <v>0</v>
      </c>
      <c r="U131" s="12">
        <f t="shared" si="62"/>
        <v>0</v>
      </c>
      <c r="W131" s="12">
        <f t="shared" ref="W131:X131" si="63">(W$43+W$44)*W99</f>
        <v>0</v>
      </c>
      <c r="X131" s="12">
        <f t="shared" si="63"/>
        <v>0</v>
      </c>
      <c r="Z131" s="12">
        <f t="shared" ref="Z131:AA131" si="64">(Z$43+Z$44)*Z99</f>
        <v>0</v>
      </c>
      <c r="AA131" s="12">
        <f t="shared" si="64"/>
        <v>0</v>
      </c>
      <c r="AC131" s="12">
        <f t="shared" ref="AC131:AD131" si="65">(AC$43+AC$44)*AC99</f>
        <v>0</v>
      </c>
      <c r="AD131" s="12">
        <f t="shared" si="65"/>
        <v>0</v>
      </c>
      <c r="AF131" s="12">
        <f t="shared" ref="AF131:AG131" si="66">(AF$43+AF$44)*AF99</f>
        <v>0</v>
      </c>
      <c r="AG131" s="12">
        <f t="shared" si="66"/>
        <v>0</v>
      </c>
    </row>
    <row r="132" spans="2:33" x14ac:dyDescent="0.25">
      <c r="B132" s="7" t="s">
        <v>27</v>
      </c>
      <c r="C132" s="7" t="s">
        <v>34</v>
      </c>
      <c r="E132" s="12">
        <f t="shared" si="48"/>
        <v>0</v>
      </c>
      <c r="F132" s="12">
        <f t="shared" si="48"/>
        <v>0</v>
      </c>
      <c r="H132" s="12">
        <f t="shared" ref="H132:I132" si="67">(H$43+H$44)*H100</f>
        <v>0</v>
      </c>
      <c r="I132" s="12">
        <f t="shared" si="67"/>
        <v>0</v>
      </c>
      <c r="K132" s="12">
        <f t="shared" ref="K132:L132" si="68">(K$43+K$44)*K100</f>
        <v>0</v>
      </c>
      <c r="L132" s="12">
        <f t="shared" si="68"/>
        <v>0</v>
      </c>
      <c r="N132" s="12">
        <f t="shared" ref="N132:O132" si="69">(N$43+N$44)*N100</f>
        <v>0</v>
      </c>
      <c r="O132" s="12">
        <f t="shared" si="69"/>
        <v>0</v>
      </c>
      <c r="Q132" s="12">
        <f t="shared" ref="Q132:R132" si="70">(Q$43+Q$44)*Q100</f>
        <v>0</v>
      </c>
      <c r="R132" s="12">
        <f t="shared" si="70"/>
        <v>0</v>
      </c>
      <c r="T132" s="12">
        <f t="shared" ref="T132:U132" si="71">(T$43+T$44)*T100</f>
        <v>0</v>
      </c>
      <c r="U132" s="12">
        <f t="shared" si="71"/>
        <v>0</v>
      </c>
      <c r="W132" s="12">
        <f t="shared" ref="W132:X132" si="72">(W$43+W$44)*W100</f>
        <v>0</v>
      </c>
      <c r="X132" s="12">
        <f t="shared" si="72"/>
        <v>0</v>
      </c>
      <c r="Z132" s="12">
        <f t="shared" ref="Z132:AA132" si="73">(Z$43+Z$44)*Z100</f>
        <v>0</v>
      </c>
      <c r="AA132" s="12">
        <f t="shared" si="73"/>
        <v>0</v>
      </c>
      <c r="AC132" s="12">
        <f t="shared" ref="AC132:AD132" si="74">(AC$43+AC$44)*AC100</f>
        <v>0</v>
      </c>
      <c r="AD132" s="12">
        <f t="shared" si="74"/>
        <v>0</v>
      </c>
      <c r="AF132" s="12">
        <f t="shared" ref="AF132:AG132" si="75">(AF$43+AF$44)*AF100</f>
        <v>0</v>
      </c>
      <c r="AG132" s="12">
        <f t="shared" si="75"/>
        <v>0</v>
      </c>
    </row>
    <row r="133" spans="2:33" x14ac:dyDescent="0.25">
      <c r="B133" s="9"/>
      <c r="C133" s="9"/>
      <c r="E133" s="9"/>
      <c r="F133" s="9"/>
      <c r="H133" s="9"/>
      <c r="I133" s="9"/>
      <c r="K133" s="9"/>
      <c r="L133" s="9"/>
      <c r="N133" s="9"/>
      <c r="O133" s="9"/>
      <c r="Q133" s="9"/>
      <c r="R133" s="9"/>
      <c r="T133" s="9"/>
      <c r="U133" s="9"/>
      <c r="W133" s="9"/>
      <c r="X133" s="9"/>
      <c r="Z133" s="9"/>
      <c r="AA133" s="9"/>
      <c r="AC133" s="9"/>
      <c r="AD133" s="9"/>
      <c r="AF133" s="9"/>
      <c r="AG133" s="9"/>
    </row>
    <row r="134" spans="2:33" ht="15.75" x14ac:dyDescent="0.25">
      <c r="B134" s="11" t="s">
        <v>177</v>
      </c>
      <c r="C134" s="9"/>
      <c r="E134" s="9"/>
      <c r="F134" s="9"/>
      <c r="H134" s="9"/>
      <c r="I134" s="9"/>
      <c r="K134" s="9"/>
      <c r="L134" s="9"/>
      <c r="N134" s="9"/>
      <c r="O134" s="9"/>
      <c r="Q134" s="9"/>
      <c r="R134" s="9"/>
      <c r="T134" s="9"/>
      <c r="U134" s="9"/>
      <c r="W134" s="9"/>
      <c r="X134" s="9"/>
      <c r="Z134" s="9"/>
      <c r="AA134" s="9"/>
      <c r="AC134" s="9"/>
      <c r="AD134" s="9"/>
      <c r="AF134" s="9"/>
      <c r="AG134" s="9"/>
    </row>
    <row r="135" spans="2:33" x14ac:dyDescent="0.25">
      <c r="B135" s="9"/>
      <c r="C135" s="9"/>
      <c r="E135" s="9"/>
      <c r="F135" s="9"/>
      <c r="H135" s="9"/>
      <c r="I135" s="9"/>
      <c r="K135" s="9"/>
      <c r="L135" s="9"/>
      <c r="N135" s="9"/>
      <c r="O135" s="9"/>
      <c r="Q135" s="9"/>
      <c r="R135" s="9"/>
      <c r="T135" s="9"/>
      <c r="U135" s="9"/>
      <c r="W135" s="9"/>
      <c r="X135" s="9"/>
      <c r="Z135" s="9"/>
      <c r="AA135" s="9"/>
      <c r="AC135" s="9"/>
      <c r="AD135" s="9"/>
      <c r="AF135" s="9"/>
      <c r="AG135" s="9"/>
    </row>
    <row r="136" spans="2:33" x14ac:dyDescent="0.25">
      <c r="B136" s="61" t="s">
        <v>19</v>
      </c>
      <c r="C136" s="61" t="s">
        <v>20</v>
      </c>
      <c r="E136" s="49" t="str">
        <f>E$38</f>
        <v>Nombre del grupo</v>
      </c>
      <c r="F136" s="49"/>
      <c r="H136" s="49" t="str">
        <f>H$38</f>
        <v>Nombre del grupo</v>
      </c>
      <c r="I136" s="49"/>
      <c r="K136" s="49" t="str">
        <f>K$38</f>
        <v>Nombre del grupo</v>
      </c>
      <c r="L136" s="49"/>
      <c r="N136" s="49" t="str">
        <f>N$38</f>
        <v>Nombre del grupo</v>
      </c>
      <c r="O136" s="49"/>
      <c r="Q136" s="49" t="str">
        <f>Q$38</f>
        <v>Nombre del grupo</v>
      </c>
      <c r="R136" s="49"/>
      <c r="T136" s="49" t="str">
        <f>T$38</f>
        <v>Nombre del grupo</v>
      </c>
      <c r="U136" s="49"/>
      <c r="W136" s="49" t="str">
        <f>W$38</f>
        <v>Nombre del grupo</v>
      </c>
      <c r="X136" s="49"/>
      <c r="Z136" s="49" t="str">
        <f>Z$38</f>
        <v>Nombre del grupo</v>
      </c>
      <c r="AA136" s="49"/>
      <c r="AC136" s="49" t="str">
        <f>AC$38</f>
        <v>Nombre del grupo</v>
      </c>
      <c r="AD136" s="49"/>
      <c r="AF136" s="49" t="str">
        <f>AF$38</f>
        <v>Nombre del grupo</v>
      </c>
      <c r="AG136" s="49"/>
    </row>
    <row r="137" spans="2:33" x14ac:dyDescent="0.25">
      <c r="B137" s="62"/>
      <c r="C137" s="62"/>
      <c r="E137" s="6" t="s">
        <v>11</v>
      </c>
      <c r="F137" s="6" t="s">
        <v>12</v>
      </c>
      <c r="H137" s="6" t="s">
        <v>11</v>
      </c>
      <c r="I137" s="6" t="s">
        <v>12</v>
      </c>
      <c r="K137" s="6" t="s">
        <v>11</v>
      </c>
      <c r="L137" s="6" t="s">
        <v>12</v>
      </c>
      <c r="N137" s="6" t="s">
        <v>11</v>
      </c>
      <c r="O137" s="6" t="s">
        <v>12</v>
      </c>
      <c r="Q137" s="6" t="s">
        <v>11</v>
      </c>
      <c r="R137" s="6" t="s">
        <v>12</v>
      </c>
      <c r="T137" s="6" t="s">
        <v>11</v>
      </c>
      <c r="U137" s="6" t="s">
        <v>12</v>
      </c>
      <c r="W137" s="6" t="s">
        <v>11</v>
      </c>
      <c r="X137" s="6" t="s">
        <v>12</v>
      </c>
      <c r="Z137" s="6" t="s">
        <v>11</v>
      </c>
      <c r="AA137" s="6" t="s">
        <v>12</v>
      </c>
      <c r="AC137" s="6" t="s">
        <v>11</v>
      </c>
      <c r="AD137" s="6" t="s">
        <v>12</v>
      </c>
      <c r="AF137" s="6" t="s">
        <v>11</v>
      </c>
      <c r="AG137" s="6" t="s">
        <v>12</v>
      </c>
    </row>
    <row r="138" spans="2:33" x14ac:dyDescent="0.25">
      <c r="B138" s="7" t="s">
        <v>21</v>
      </c>
      <c r="C138" s="7" t="s">
        <v>34</v>
      </c>
      <c r="E138" s="12">
        <f>IF($F$55&gt;0,((E106+E107)*E$45)+(E106*E$46),((E106+E107)*E$45)+((E106+E107)*E$46))</f>
        <v>0</v>
      </c>
      <c r="F138" s="12">
        <f>IF($F$55&gt;0,((F106+F107)*F$45)+(F106*F$46),((F106+F107)*F$45)+((F106+F107)*F$46))</f>
        <v>0</v>
      </c>
      <c r="H138" s="12">
        <f>IF($F$55&gt;0,((H106+H107)*H$45)+(H106*H$46),((H106+H107)*H$45)+((H106+H107)*H$46))</f>
        <v>0</v>
      </c>
      <c r="I138" s="12">
        <f>IF($F$55&gt;0,((I106+I107)*I$45)+(I106*I$46),((I106+I107)*I$45)+((I106+I107)*I$46))</f>
        <v>0</v>
      </c>
      <c r="K138" s="12">
        <f>IF($F$55&gt;0,((K106+K107)*K$45)+(K106*K$46),((K106+K107)*K$45)+((K106+K107)*K$46))</f>
        <v>0</v>
      </c>
      <c r="L138" s="12">
        <f>IF($F$55&gt;0,((L106+L107)*L$45)+(L106*L$46),((L106+L107)*L$45)+((L106+L107)*L$46))</f>
        <v>0</v>
      </c>
      <c r="N138" s="12">
        <f>IF($F$55&gt;0,((N106+N107)*N$45)+(N106*N$46),((N106+N107)*N$45)+((N106+N107)*N$46))</f>
        <v>0</v>
      </c>
      <c r="O138" s="12">
        <f>IF($F$55&gt;0,((O106+O107)*O$45)+(O106*O$46),((O106+O107)*O$45)+((O106+O107)*O$46))</f>
        <v>0</v>
      </c>
      <c r="Q138" s="12">
        <f>IF($F$55&gt;0,((Q106+Q107)*Q$45)+(Q106*Q$46),((Q106+Q107)*Q$45)+((Q106+Q107)*Q$46))</f>
        <v>0</v>
      </c>
      <c r="R138" s="12">
        <f>IF($F$55&gt;0,((R106+R107)*R$45)+(R106*R$46),((R106+R107)*R$45)+((R106+R107)*R$46))</f>
        <v>0</v>
      </c>
      <c r="T138" s="12">
        <f>IF($F$55&gt;0,((T106+T107)*T$45)+(T106*T$46),((T106+T107)*T$45)+((T106+T107)*T$46))</f>
        <v>0</v>
      </c>
      <c r="U138" s="12">
        <f>IF($F$55&gt;0,((U106+U107)*U$45)+(U106*U$46),((U106+U107)*U$45)+((U106+U107)*U$46))</f>
        <v>0</v>
      </c>
      <c r="W138" s="12">
        <f>IF($F$55&gt;0,((W106+W107)*W$45)+(W106*W$46),((W106+W107)*W$45)+((W106+W107)*W$46))</f>
        <v>0</v>
      </c>
      <c r="X138" s="12">
        <f>IF($F$55&gt;0,((X106+X107)*X$45)+(X106*X$46),((X106+X107)*X$45)+((X106+X107)*X$46))</f>
        <v>0</v>
      </c>
      <c r="Z138" s="12">
        <f>IF($F$55&gt;0,((Z106+Z107)*Z$45)+(Z106*Z$46),((Z106+Z107)*Z$45)+((Z106+Z107)*Z$46))</f>
        <v>0</v>
      </c>
      <c r="AA138" s="12">
        <f>IF($F$55&gt;0,((AA106+AA107)*AA$45)+(AA106*AA$46),((AA106+AA107)*AA$45)+((AA106+AA107)*AA$46))</f>
        <v>0</v>
      </c>
      <c r="AC138" s="12">
        <f>IF($F$55&gt;0,((AC106+AC107)*AC$45)+(AC106*AC$46),((AC106+AC107)*AC$45)+((AC106+AC107)*AC$46))</f>
        <v>0</v>
      </c>
      <c r="AD138" s="12">
        <f>IF($F$55&gt;0,((AD106+AD107)*AD$45)+(AD106*AD$46),((AD106+AD107)*AD$45)+((AD106+AD107)*AD$46))</f>
        <v>0</v>
      </c>
      <c r="AF138" s="12">
        <f>IF($F$55&gt;0,((AF106+AF107)*AF$45)+(AF106*AF$46),((AF106+AF107)*AF$45)+((AF106+AF107)*AF$46))</f>
        <v>0</v>
      </c>
      <c r="AG138" s="12">
        <f>IF($F$55&gt;0,((AG106+AG107)*AG$45)+(AG106*AG$46),((AG106+AG107)*AG$45)+((AG106+AG107)*AG$46))</f>
        <v>0</v>
      </c>
    </row>
    <row r="139" spans="2:33" x14ac:dyDescent="0.25">
      <c r="B139" s="7" t="s">
        <v>23</v>
      </c>
      <c r="C139" s="7" t="s">
        <v>34</v>
      </c>
      <c r="E139" s="12">
        <f>IF($F$55&gt;0,(E$46*E107),0)</f>
        <v>0</v>
      </c>
      <c r="F139" s="12">
        <f>IF($F$55&gt;0,(F$46*F107),0)</f>
        <v>0</v>
      </c>
      <c r="H139" s="12">
        <f>IF($F$55&gt;0,(H$46*H107),0)</f>
        <v>0</v>
      </c>
      <c r="I139" s="12">
        <f>IF($F$55&gt;0,(I$46*I107),0)</f>
        <v>0</v>
      </c>
      <c r="K139" s="12">
        <f>IF($F$55&gt;0,(K$46*K107),0)</f>
        <v>0</v>
      </c>
      <c r="L139" s="12">
        <f>IF($F$55&gt;0,(L$46*L107),0)</f>
        <v>0</v>
      </c>
      <c r="N139" s="12">
        <f>IF($F$55&gt;0,(N$46*N107),0)</f>
        <v>0</v>
      </c>
      <c r="O139" s="12">
        <f>IF($F$55&gt;0,(O$46*O107),0)</f>
        <v>0</v>
      </c>
      <c r="Q139" s="12">
        <f>IF($F$55&gt;0,(Q$46*Q107),0)</f>
        <v>0</v>
      </c>
      <c r="R139" s="12">
        <f>IF($F$55&gt;0,(R$46*R107),0)</f>
        <v>0</v>
      </c>
      <c r="T139" s="12">
        <f>IF($F$55&gt;0,(T$46*T107),0)</f>
        <v>0</v>
      </c>
      <c r="U139" s="12">
        <f>IF($F$55&gt;0,(U$46*U107),0)</f>
        <v>0</v>
      </c>
      <c r="W139" s="12">
        <f>IF($F$55&gt;0,(W$46*W107),0)</f>
        <v>0</v>
      </c>
      <c r="X139" s="12">
        <f>IF($F$55&gt;0,(X$46*X107),0)</f>
        <v>0</v>
      </c>
      <c r="Z139" s="12">
        <f>IF($F$55&gt;0,(Z$46*Z107),0)</f>
        <v>0</v>
      </c>
      <c r="AA139" s="12">
        <f>IF($F$55&gt;0,(AA$46*AA107),0)</f>
        <v>0</v>
      </c>
      <c r="AC139" s="12">
        <f>IF($F$55&gt;0,(AC$46*AC107),0)</f>
        <v>0</v>
      </c>
      <c r="AD139" s="12">
        <f>IF($F$55&gt;0,(AD$46*AD107),0)</f>
        <v>0</v>
      </c>
      <c r="AF139" s="12">
        <f>IF($F$55&gt;0,(AF$46*AF107),0)</f>
        <v>0</v>
      </c>
      <c r="AG139" s="12">
        <f>IF($F$55&gt;0,(AG$46*AG107),0)</f>
        <v>0</v>
      </c>
    </row>
    <row r="140" spans="2:33" x14ac:dyDescent="0.25">
      <c r="B140" s="7" t="s">
        <v>24</v>
      </c>
      <c r="C140" s="7" t="s">
        <v>34</v>
      </c>
      <c r="E140" s="12">
        <f t="shared" ref="E140:F142" si="76">(E$45+E$46)*E108</f>
        <v>0</v>
      </c>
      <c r="F140" s="12">
        <f t="shared" si="76"/>
        <v>0</v>
      </c>
      <c r="H140" s="12">
        <f t="shared" ref="H140:I140" si="77">(H$45+H$46)*H108</f>
        <v>0</v>
      </c>
      <c r="I140" s="12">
        <f t="shared" si="77"/>
        <v>0</v>
      </c>
      <c r="K140" s="12">
        <f t="shared" ref="K140:L140" si="78">(K$45+K$46)*K108</f>
        <v>0</v>
      </c>
      <c r="L140" s="12">
        <f t="shared" si="78"/>
        <v>0</v>
      </c>
      <c r="N140" s="12">
        <f t="shared" ref="N140:O140" si="79">(N$45+N$46)*N108</f>
        <v>0</v>
      </c>
      <c r="O140" s="12">
        <f t="shared" si="79"/>
        <v>0</v>
      </c>
      <c r="Q140" s="12">
        <f t="shared" ref="Q140:R140" si="80">(Q$45+Q$46)*Q108</f>
        <v>0</v>
      </c>
      <c r="R140" s="12">
        <f t="shared" si="80"/>
        <v>0</v>
      </c>
      <c r="T140" s="12">
        <f t="shared" ref="T140:U140" si="81">(T$45+T$46)*T108</f>
        <v>0</v>
      </c>
      <c r="U140" s="12">
        <f t="shared" si="81"/>
        <v>0</v>
      </c>
      <c r="W140" s="12">
        <f t="shared" ref="W140:X140" si="82">(W$45+W$46)*W108</f>
        <v>0</v>
      </c>
      <c r="X140" s="12">
        <f t="shared" si="82"/>
        <v>0</v>
      </c>
      <c r="Z140" s="12">
        <f t="shared" ref="Z140:AA140" si="83">(Z$45+Z$46)*Z108</f>
        <v>0</v>
      </c>
      <c r="AA140" s="12">
        <f t="shared" si="83"/>
        <v>0</v>
      </c>
      <c r="AC140" s="12">
        <f t="shared" ref="AC140:AD140" si="84">(AC$45+AC$46)*AC108</f>
        <v>0</v>
      </c>
      <c r="AD140" s="12">
        <f t="shared" si="84"/>
        <v>0</v>
      </c>
      <c r="AF140" s="12">
        <f t="shared" ref="AF140:AG140" si="85">(AF$45+AF$46)*AF108</f>
        <v>0</v>
      </c>
      <c r="AG140" s="12">
        <f t="shared" si="85"/>
        <v>0</v>
      </c>
    </row>
    <row r="141" spans="2:33" x14ac:dyDescent="0.25">
      <c r="B141" s="7" t="s">
        <v>26</v>
      </c>
      <c r="C141" s="7" t="s">
        <v>34</v>
      </c>
      <c r="E141" s="12">
        <f t="shared" si="76"/>
        <v>0</v>
      </c>
      <c r="F141" s="12">
        <f t="shared" si="76"/>
        <v>0</v>
      </c>
      <c r="H141" s="12">
        <f t="shared" ref="H141:I141" si="86">(H$45+H$46)*H109</f>
        <v>0</v>
      </c>
      <c r="I141" s="12">
        <f t="shared" si="86"/>
        <v>0</v>
      </c>
      <c r="K141" s="12">
        <f t="shared" ref="K141:L141" si="87">(K$45+K$46)*K109</f>
        <v>0</v>
      </c>
      <c r="L141" s="12">
        <f t="shared" si="87"/>
        <v>0</v>
      </c>
      <c r="N141" s="12">
        <f t="shared" ref="N141:O141" si="88">(N$45+N$46)*N109</f>
        <v>0</v>
      </c>
      <c r="O141" s="12">
        <f t="shared" si="88"/>
        <v>0</v>
      </c>
      <c r="Q141" s="12">
        <f t="shared" ref="Q141:R141" si="89">(Q$45+Q$46)*Q109</f>
        <v>0</v>
      </c>
      <c r="R141" s="12">
        <f t="shared" si="89"/>
        <v>0</v>
      </c>
      <c r="T141" s="12">
        <f t="shared" ref="T141:U141" si="90">(T$45+T$46)*T109</f>
        <v>0</v>
      </c>
      <c r="U141" s="12">
        <f t="shared" si="90"/>
        <v>0</v>
      </c>
      <c r="W141" s="12">
        <f t="shared" ref="W141:X141" si="91">(W$45+W$46)*W109</f>
        <v>0</v>
      </c>
      <c r="X141" s="12">
        <f t="shared" si="91"/>
        <v>0</v>
      </c>
      <c r="Z141" s="12">
        <f t="shared" ref="Z141:AA141" si="92">(Z$45+Z$46)*Z109</f>
        <v>0</v>
      </c>
      <c r="AA141" s="12">
        <f t="shared" si="92"/>
        <v>0</v>
      </c>
      <c r="AC141" s="12">
        <f t="shared" ref="AC141:AD141" si="93">(AC$45+AC$46)*AC109</f>
        <v>0</v>
      </c>
      <c r="AD141" s="12">
        <f t="shared" si="93"/>
        <v>0</v>
      </c>
      <c r="AF141" s="12">
        <f t="shared" ref="AF141:AG141" si="94">(AF$45+AF$46)*AF109</f>
        <v>0</v>
      </c>
      <c r="AG141" s="12">
        <f t="shared" si="94"/>
        <v>0</v>
      </c>
    </row>
    <row r="142" spans="2:33" x14ac:dyDescent="0.25">
      <c r="B142" s="7" t="s">
        <v>27</v>
      </c>
      <c r="C142" s="7" t="s">
        <v>34</v>
      </c>
      <c r="E142" s="12">
        <f t="shared" si="76"/>
        <v>0</v>
      </c>
      <c r="F142" s="12">
        <f t="shared" si="76"/>
        <v>0</v>
      </c>
      <c r="H142" s="12">
        <f t="shared" ref="H142:I142" si="95">(H$45+H$46)*H110</f>
        <v>0</v>
      </c>
      <c r="I142" s="12">
        <f t="shared" si="95"/>
        <v>0</v>
      </c>
      <c r="K142" s="12">
        <f t="shared" ref="K142:L142" si="96">(K$45+K$46)*K110</f>
        <v>0</v>
      </c>
      <c r="L142" s="12">
        <f t="shared" si="96"/>
        <v>0</v>
      </c>
      <c r="N142" s="12">
        <f t="shared" ref="N142:O142" si="97">(N$45+N$46)*N110</f>
        <v>0</v>
      </c>
      <c r="O142" s="12">
        <f t="shared" si="97"/>
        <v>0</v>
      </c>
      <c r="Q142" s="12">
        <f t="shared" ref="Q142:R142" si="98">(Q$45+Q$46)*Q110</f>
        <v>0</v>
      </c>
      <c r="R142" s="12">
        <f t="shared" si="98"/>
        <v>0</v>
      </c>
      <c r="T142" s="12">
        <f t="shared" ref="T142:U142" si="99">(T$45+T$46)*T110</f>
        <v>0</v>
      </c>
      <c r="U142" s="12">
        <f t="shared" si="99"/>
        <v>0</v>
      </c>
      <c r="W142" s="12">
        <f t="shared" ref="W142:X142" si="100">(W$45+W$46)*W110</f>
        <v>0</v>
      </c>
      <c r="X142" s="12">
        <f t="shared" si="100"/>
        <v>0</v>
      </c>
      <c r="Z142" s="12">
        <f t="shared" ref="Z142:AA142" si="101">(Z$45+Z$46)*Z110</f>
        <v>0</v>
      </c>
      <c r="AA142" s="12">
        <f t="shared" si="101"/>
        <v>0</v>
      </c>
      <c r="AC142" s="12">
        <f t="shared" ref="AC142:AD142" si="102">(AC$45+AC$46)*AC110</f>
        <v>0</v>
      </c>
      <c r="AD142" s="12">
        <f t="shared" si="102"/>
        <v>0</v>
      </c>
      <c r="AF142" s="12">
        <f t="shared" ref="AF142:AG142" si="103">(AF$45+AF$46)*AF110</f>
        <v>0</v>
      </c>
      <c r="AG142" s="12">
        <f t="shared" si="103"/>
        <v>0</v>
      </c>
    </row>
    <row r="144" spans="2:33" ht="18.75" x14ac:dyDescent="0.25">
      <c r="B144" s="8" t="s">
        <v>178</v>
      </c>
    </row>
    <row r="146" spans="2:33" x14ac:dyDescent="0.25">
      <c r="B146" s="48" t="s">
        <v>19</v>
      </c>
      <c r="C146" s="48" t="s">
        <v>20</v>
      </c>
      <c r="E146" s="49" t="str">
        <f>E$38</f>
        <v>Nombre del grupo</v>
      </c>
      <c r="F146" s="49"/>
      <c r="H146" s="49" t="str">
        <f>H$38</f>
        <v>Nombre del grupo</v>
      </c>
      <c r="I146" s="49"/>
      <c r="K146" s="49" t="str">
        <f>K$38</f>
        <v>Nombre del grupo</v>
      </c>
      <c r="L146" s="49"/>
      <c r="N146" s="49" t="str">
        <f>N$38</f>
        <v>Nombre del grupo</v>
      </c>
      <c r="O146" s="49"/>
      <c r="Q146" s="49" t="str">
        <f>Q$38</f>
        <v>Nombre del grupo</v>
      </c>
      <c r="R146" s="49"/>
      <c r="T146" s="49" t="str">
        <f>T$38</f>
        <v>Nombre del grupo</v>
      </c>
      <c r="U146" s="49"/>
      <c r="W146" s="49" t="str">
        <f>W$38</f>
        <v>Nombre del grupo</v>
      </c>
      <c r="X146" s="49"/>
      <c r="Z146" s="49" t="str">
        <f>Z$38</f>
        <v>Nombre del grupo</v>
      </c>
      <c r="AA146" s="49"/>
      <c r="AC146" s="49" t="str">
        <f>AC$38</f>
        <v>Nombre del grupo</v>
      </c>
      <c r="AD146" s="49"/>
      <c r="AF146" s="49" t="str">
        <f>AF$38</f>
        <v>Nombre del grupo</v>
      </c>
      <c r="AG146" s="49"/>
    </row>
    <row r="147" spans="2:33" x14ac:dyDescent="0.25">
      <c r="B147" s="48"/>
      <c r="C147" s="48"/>
      <c r="E147" s="6" t="s">
        <v>11</v>
      </c>
      <c r="F147" s="6" t="s">
        <v>12</v>
      </c>
      <c r="H147" s="6" t="s">
        <v>11</v>
      </c>
      <c r="I147" s="6" t="s">
        <v>12</v>
      </c>
      <c r="K147" s="6" t="s">
        <v>11</v>
      </c>
      <c r="L147" s="6" t="s">
        <v>12</v>
      </c>
      <c r="N147" s="6" t="s">
        <v>11</v>
      </c>
      <c r="O147" s="6" t="s">
        <v>12</v>
      </c>
      <c r="Q147" s="6" t="s">
        <v>11</v>
      </c>
      <c r="R147" s="6" t="s">
        <v>12</v>
      </c>
      <c r="T147" s="6" t="s">
        <v>11</v>
      </c>
      <c r="U147" s="6" t="s">
        <v>12</v>
      </c>
      <c r="W147" s="6" t="s">
        <v>11</v>
      </c>
      <c r="X147" s="6" t="s">
        <v>12</v>
      </c>
      <c r="Z147" s="6" t="s">
        <v>11</v>
      </c>
      <c r="AA147" s="6" t="s">
        <v>12</v>
      </c>
      <c r="AC147" s="6" t="s">
        <v>11</v>
      </c>
      <c r="AD147" s="6" t="s">
        <v>12</v>
      </c>
      <c r="AF147" s="6" t="s">
        <v>11</v>
      </c>
      <c r="AG147" s="6" t="s">
        <v>12</v>
      </c>
    </row>
    <row r="148" spans="2:33" x14ac:dyDescent="0.25">
      <c r="B148" s="7" t="s">
        <v>21</v>
      </c>
      <c r="C148" s="7" t="s">
        <v>35</v>
      </c>
      <c r="E148" s="12">
        <f t="shared" ref="E148:F152" si="104">(E118+E128+E138)*E74</f>
        <v>0</v>
      </c>
      <c r="F148" s="12">
        <f t="shared" si="104"/>
        <v>0</v>
      </c>
      <c r="H148" s="12">
        <f t="shared" ref="H148:I148" si="105">(H118+H128+H138)*H74</f>
        <v>0</v>
      </c>
      <c r="I148" s="12">
        <f t="shared" si="105"/>
        <v>0</v>
      </c>
      <c r="K148" s="12">
        <f t="shared" ref="K148:L148" si="106">(K118+K128+K138)*K74</f>
        <v>0</v>
      </c>
      <c r="L148" s="12">
        <f t="shared" si="106"/>
        <v>0</v>
      </c>
      <c r="N148" s="12">
        <f t="shared" ref="N148:O148" si="107">(N118+N128+N138)*N74</f>
        <v>0</v>
      </c>
      <c r="O148" s="12">
        <f t="shared" si="107"/>
        <v>0</v>
      </c>
      <c r="Q148" s="12">
        <f t="shared" ref="Q148:R148" si="108">(Q118+Q128+Q138)*Q74</f>
        <v>0</v>
      </c>
      <c r="R148" s="12">
        <f t="shared" si="108"/>
        <v>0</v>
      </c>
      <c r="T148" s="12">
        <f t="shared" ref="T148:U148" si="109">(T118+T128+T138)*T74</f>
        <v>0</v>
      </c>
      <c r="U148" s="12">
        <f t="shared" si="109"/>
        <v>0</v>
      </c>
      <c r="W148" s="12">
        <f t="shared" ref="W148:X148" si="110">(W118+W128+W138)*W74</f>
        <v>0</v>
      </c>
      <c r="X148" s="12">
        <f t="shared" si="110"/>
        <v>0</v>
      </c>
      <c r="Z148" s="12">
        <f t="shared" ref="Z148:AA148" si="111">(Z118+Z128+Z138)*Z74</f>
        <v>0</v>
      </c>
      <c r="AA148" s="12">
        <f t="shared" si="111"/>
        <v>0</v>
      </c>
      <c r="AC148" s="12">
        <f t="shared" ref="AC148:AD148" si="112">(AC118+AC128+AC138)*AC74</f>
        <v>0</v>
      </c>
      <c r="AD148" s="12">
        <f t="shared" si="112"/>
        <v>0</v>
      </c>
      <c r="AF148" s="12">
        <f t="shared" ref="AF148:AG148" si="113">(AF118+AF128+AF138)*AF74</f>
        <v>0</v>
      </c>
      <c r="AG148" s="12">
        <f t="shared" si="113"/>
        <v>0</v>
      </c>
    </row>
    <row r="149" spans="2:33" x14ac:dyDescent="0.25">
      <c r="B149" s="7" t="s">
        <v>23</v>
      </c>
      <c r="C149" s="7" t="s">
        <v>35</v>
      </c>
      <c r="E149" s="12">
        <f t="shared" si="104"/>
        <v>0</v>
      </c>
      <c r="F149" s="12">
        <f t="shared" si="104"/>
        <v>0</v>
      </c>
      <c r="H149" s="12">
        <f t="shared" ref="H149:I149" si="114">(H119+H129+H139)*H75</f>
        <v>0</v>
      </c>
      <c r="I149" s="12">
        <f t="shared" si="114"/>
        <v>0</v>
      </c>
      <c r="K149" s="12">
        <f t="shared" ref="K149:L149" si="115">(K119+K129+K139)*K75</f>
        <v>0</v>
      </c>
      <c r="L149" s="12">
        <f t="shared" si="115"/>
        <v>0</v>
      </c>
      <c r="N149" s="12">
        <f t="shared" ref="N149:O149" si="116">(N119+N129+N139)*N75</f>
        <v>0</v>
      </c>
      <c r="O149" s="12">
        <f t="shared" si="116"/>
        <v>0</v>
      </c>
      <c r="Q149" s="12">
        <f t="shared" ref="Q149:R149" si="117">(Q119+Q129+Q139)*Q75</f>
        <v>0</v>
      </c>
      <c r="R149" s="12">
        <f t="shared" si="117"/>
        <v>0</v>
      </c>
      <c r="T149" s="12">
        <f t="shared" ref="T149:U149" si="118">(T119+T129+T139)*T75</f>
        <v>0</v>
      </c>
      <c r="U149" s="12">
        <f t="shared" si="118"/>
        <v>0</v>
      </c>
      <c r="W149" s="12">
        <f t="shared" ref="W149:X149" si="119">(W119+W129+W139)*W75</f>
        <v>0</v>
      </c>
      <c r="X149" s="12">
        <f t="shared" si="119"/>
        <v>0</v>
      </c>
      <c r="Z149" s="12">
        <f t="shared" ref="Z149:AA149" si="120">(Z119+Z129+Z139)*Z75</f>
        <v>0</v>
      </c>
      <c r="AA149" s="12">
        <f t="shared" si="120"/>
        <v>0</v>
      </c>
      <c r="AC149" s="12">
        <f t="shared" ref="AC149:AD149" si="121">(AC119+AC129+AC139)*AC75</f>
        <v>0</v>
      </c>
      <c r="AD149" s="12">
        <f t="shared" si="121"/>
        <v>0</v>
      </c>
      <c r="AF149" s="12">
        <f t="shared" ref="AF149:AG149" si="122">(AF119+AF129+AF139)*AF75</f>
        <v>0</v>
      </c>
      <c r="AG149" s="12">
        <f t="shared" si="122"/>
        <v>0</v>
      </c>
    </row>
    <row r="150" spans="2:33" x14ac:dyDescent="0.25">
      <c r="B150" s="7" t="s">
        <v>24</v>
      </c>
      <c r="C150" s="7" t="s">
        <v>35</v>
      </c>
      <c r="E150" s="12">
        <f t="shared" si="104"/>
        <v>0</v>
      </c>
      <c r="F150" s="12">
        <f t="shared" si="104"/>
        <v>0</v>
      </c>
      <c r="H150" s="12">
        <f t="shared" ref="H150:I150" si="123">(H120+H130+H140)*H76</f>
        <v>0</v>
      </c>
      <c r="I150" s="12">
        <f t="shared" si="123"/>
        <v>0</v>
      </c>
      <c r="K150" s="12">
        <f t="shared" ref="K150:L150" si="124">(K120+K130+K140)*K76</f>
        <v>0</v>
      </c>
      <c r="L150" s="12">
        <f t="shared" si="124"/>
        <v>0</v>
      </c>
      <c r="N150" s="12">
        <f t="shared" ref="N150:O150" si="125">(N120+N130+N140)*N76</f>
        <v>0</v>
      </c>
      <c r="O150" s="12">
        <f t="shared" si="125"/>
        <v>0</v>
      </c>
      <c r="Q150" s="12">
        <f t="shared" ref="Q150:R150" si="126">(Q120+Q130+Q140)*Q76</f>
        <v>0</v>
      </c>
      <c r="R150" s="12">
        <f t="shared" si="126"/>
        <v>0</v>
      </c>
      <c r="T150" s="12">
        <f t="shared" ref="T150:U150" si="127">(T120+T130+T140)*T76</f>
        <v>0</v>
      </c>
      <c r="U150" s="12">
        <f t="shared" si="127"/>
        <v>0</v>
      </c>
      <c r="W150" s="12">
        <f t="shared" ref="W150:X150" si="128">(W120+W130+W140)*W76</f>
        <v>0</v>
      </c>
      <c r="X150" s="12">
        <f t="shared" si="128"/>
        <v>0</v>
      </c>
      <c r="Z150" s="12">
        <f t="shared" ref="Z150:AA150" si="129">(Z120+Z130+Z140)*Z76</f>
        <v>0</v>
      </c>
      <c r="AA150" s="12">
        <f t="shared" si="129"/>
        <v>0</v>
      </c>
      <c r="AC150" s="12">
        <f t="shared" ref="AC150:AD150" si="130">(AC120+AC130+AC140)*AC76</f>
        <v>0</v>
      </c>
      <c r="AD150" s="12">
        <f t="shared" si="130"/>
        <v>0</v>
      </c>
      <c r="AF150" s="12">
        <f t="shared" ref="AF150:AG150" si="131">(AF120+AF130+AF140)*AF76</f>
        <v>0</v>
      </c>
      <c r="AG150" s="12">
        <f t="shared" si="131"/>
        <v>0</v>
      </c>
    </row>
    <row r="151" spans="2:33" x14ac:dyDescent="0.25">
      <c r="B151" s="7" t="s">
        <v>26</v>
      </c>
      <c r="C151" s="7" t="s">
        <v>35</v>
      </c>
      <c r="E151" s="12">
        <f t="shared" si="104"/>
        <v>0</v>
      </c>
      <c r="F151" s="12">
        <f t="shared" si="104"/>
        <v>0</v>
      </c>
      <c r="H151" s="12">
        <f t="shared" ref="H151:I151" si="132">(H121+H131+H141)*H77</f>
        <v>0</v>
      </c>
      <c r="I151" s="12">
        <f t="shared" si="132"/>
        <v>0</v>
      </c>
      <c r="K151" s="12">
        <f t="shared" ref="K151:L151" si="133">(K121+K131+K141)*K77</f>
        <v>0</v>
      </c>
      <c r="L151" s="12">
        <f t="shared" si="133"/>
        <v>0</v>
      </c>
      <c r="N151" s="12">
        <f t="shared" ref="N151:O151" si="134">(N121+N131+N141)*N77</f>
        <v>0</v>
      </c>
      <c r="O151" s="12">
        <f t="shared" si="134"/>
        <v>0</v>
      </c>
      <c r="Q151" s="12">
        <f t="shared" ref="Q151:R151" si="135">(Q121+Q131+Q141)*Q77</f>
        <v>0</v>
      </c>
      <c r="R151" s="12">
        <f t="shared" si="135"/>
        <v>0</v>
      </c>
      <c r="T151" s="12">
        <f t="shared" ref="T151:U151" si="136">(T121+T131+T141)*T77</f>
        <v>0</v>
      </c>
      <c r="U151" s="12">
        <f t="shared" si="136"/>
        <v>0</v>
      </c>
      <c r="W151" s="12">
        <f t="shared" ref="W151:X151" si="137">(W121+W131+W141)*W77</f>
        <v>0</v>
      </c>
      <c r="X151" s="12">
        <f t="shared" si="137"/>
        <v>0</v>
      </c>
      <c r="Z151" s="12">
        <f t="shared" ref="Z151:AA151" si="138">(Z121+Z131+Z141)*Z77</f>
        <v>0</v>
      </c>
      <c r="AA151" s="12">
        <f t="shared" si="138"/>
        <v>0</v>
      </c>
      <c r="AC151" s="12">
        <f t="shared" ref="AC151:AD151" si="139">(AC121+AC131+AC141)*AC77</f>
        <v>0</v>
      </c>
      <c r="AD151" s="12">
        <f t="shared" si="139"/>
        <v>0</v>
      </c>
      <c r="AF151" s="12">
        <f t="shared" ref="AF151:AG151" si="140">(AF121+AF131+AF141)*AF77</f>
        <v>0</v>
      </c>
      <c r="AG151" s="12">
        <f t="shared" si="140"/>
        <v>0</v>
      </c>
    </row>
    <row r="152" spans="2:33" x14ac:dyDescent="0.25">
      <c r="B152" s="7" t="s">
        <v>27</v>
      </c>
      <c r="C152" s="7" t="s">
        <v>35</v>
      </c>
      <c r="E152" s="12">
        <f t="shared" si="104"/>
        <v>0</v>
      </c>
      <c r="F152" s="12">
        <f t="shared" si="104"/>
        <v>0</v>
      </c>
      <c r="H152" s="12">
        <f t="shared" ref="H152:I152" si="141">(H122+H132+H142)*H78</f>
        <v>0</v>
      </c>
      <c r="I152" s="12">
        <f t="shared" si="141"/>
        <v>0</v>
      </c>
      <c r="K152" s="12">
        <f t="shared" ref="K152:L152" si="142">(K122+K132+K142)*K78</f>
        <v>0</v>
      </c>
      <c r="L152" s="12">
        <f t="shared" si="142"/>
        <v>0</v>
      </c>
      <c r="N152" s="12">
        <f t="shared" ref="N152:O152" si="143">(N122+N132+N142)*N78</f>
        <v>0</v>
      </c>
      <c r="O152" s="12">
        <f t="shared" si="143"/>
        <v>0</v>
      </c>
      <c r="Q152" s="12">
        <f t="shared" ref="Q152:R152" si="144">(Q122+Q132+Q142)*Q78</f>
        <v>0</v>
      </c>
      <c r="R152" s="12">
        <f t="shared" si="144"/>
        <v>0</v>
      </c>
      <c r="T152" s="12">
        <f t="shared" ref="T152:U152" si="145">(T122+T132+T142)*T78</f>
        <v>0</v>
      </c>
      <c r="U152" s="12">
        <f t="shared" si="145"/>
        <v>0</v>
      </c>
      <c r="W152" s="12">
        <f t="shared" ref="W152:X152" si="146">(W122+W132+W142)*W78</f>
        <v>0</v>
      </c>
      <c r="X152" s="12">
        <f t="shared" si="146"/>
        <v>0</v>
      </c>
      <c r="Z152" s="12">
        <f t="shared" ref="Z152:AA152" si="147">(Z122+Z132+Z142)*Z78</f>
        <v>0</v>
      </c>
      <c r="AA152" s="12">
        <f t="shared" si="147"/>
        <v>0</v>
      </c>
      <c r="AC152" s="12">
        <f t="shared" ref="AC152:AD152" si="148">(AC122+AC132+AC142)*AC78</f>
        <v>0</v>
      </c>
      <c r="AD152" s="12">
        <f t="shared" si="148"/>
        <v>0</v>
      </c>
      <c r="AF152" s="12">
        <f t="shared" ref="AF152:AG152" si="149">(AF122+AF132+AF142)*AF78</f>
        <v>0</v>
      </c>
      <c r="AG152" s="12">
        <f t="shared" si="149"/>
        <v>0</v>
      </c>
    </row>
    <row r="154" spans="2:33" ht="18.75" x14ac:dyDescent="0.25">
      <c r="B154" s="8" t="s">
        <v>179</v>
      </c>
    </row>
    <row r="156" spans="2:33" x14ac:dyDescent="0.25">
      <c r="B156" s="48" t="s">
        <v>19</v>
      </c>
      <c r="C156" s="48" t="s">
        <v>20</v>
      </c>
      <c r="E156" s="49" t="str">
        <f>E$38</f>
        <v>Nombre del grupo</v>
      </c>
      <c r="F156" s="49"/>
      <c r="H156" s="49" t="str">
        <f>H$38</f>
        <v>Nombre del grupo</v>
      </c>
      <c r="I156" s="49"/>
      <c r="K156" s="49" t="str">
        <f>K$38</f>
        <v>Nombre del grupo</v>
      </c>
      <c r="L156" s="49"/>
      <c r="N156" s="49" t="str">
        <f>N$38</f>
        <v>Nombre del grupo</v>
      </c>
      <c r="O156" s="49"/>
      <c r="Q156" s="49" t="str">
        <f>Q$38</f>
        <v>Nombre del grupo</v>
      </c>
      <c r="R156" s="49"/>
      <c r="T156" s="49" t="str">
        <f>T$38</f>
        <v>Nombre del grupo</v>
      </c>
      <c r="U156" s="49"/>
      <c r="W156" s="49" t="str">
        <f>W$38</f>
        <v>Nombre del grupo</v>
      </c>
      <c r="X156" s="49"/>
      <c r="Z156" s="49" t="str">
        <f>Z$38</f>
        <v>Nombre del grupo</v>
      </c>
      <c r="AA156" s="49"/>
      <c r="AC156" s="49" t="str">
        <f>AC$38</f>
        <v>Nombre del grupo</v>
      </c>
      <c r="AD156" s="49"/>
      <c r="AF156" s="49" t="str">
        <f>AF$38</f>
        <v>Nombre del grupo</v>
      </c>
      <c r="AG156" s="49"/>
    </row>
    <row r="157" spans="2:33" x14ac:dyDescent="0.25">
      <c r="B157" s="48"/>
      <c r="C157" s="48"/>
      <c r="E157" s="6" t="s">
        <v>11</v>
      </c>
      <c r="F157" s="6" t="s">
        <v>12</v>
      </c>
      <c r="H157" s="6" t="s">
        <v>11</v>
      </c>
      <c r="I157" s="6" t="s">
        <v>12</v>
      </c>
      <c r="K157" s="6" t="s">
        <v>11</v>
      </c>
      <c r="L157" s="6" t="s">
        <v>12</v>
      </c>
      <c r="N157" s="6" t="s">
        <v>11</v>
      </c>
      <c r="O157" s="6" t="s">
        <v>12</v>
      </c>
      <c r="Q157" s="6" t="s">
        <v>11</v>
      </c>
      <c r="R157" s="6" t="s">
        <v>12</v>
      </c>
      <c r="T157" s="6" t="s">
        <v>11</v>
      </c>
      <c r="U157" s="6" t="s">
        <v>12</v>
      </c>
      <c r="W157" s="6" t="s">
        <v>11</v>
      </c>
      <c r="X157" s="6" t="s">
        <v>12</v>
      </c>
      <c r="Z157" s="6" t="s">
        <v>11</v>
      </c>
      <c r="AA157" s="6" t="s">
        <v>12</v>
      </c>
      <c r="AC157" s="6" t="s">
        <v>11</v>
      </c>
      <c r="AD157" s="6" t="s">
        <v>12</v>
      </c>
      <c r="AF157" s="6" t="s">
        <v>11</v>
      </c>
      <c r="AG157" s="6" t="s">
        <v>12</v>
      </c>
    </row>
    <row r="158" spans="2:33" x14ac:dyDescent="0.25">
      <c r="B158" s="7" t="s">
        <v>21</v>
      </c>
      <c r="C158" s="7" t="s">
        <v>35</v>
      </c>
      <c r="E158" s="12">
        <f>E$40*E148</f>
        <v>0</v>
      </c>
      <c r="F158" s="12">
        <f>F$40*F148</f>
        <v>0</v>
      </c>
      <c r="H158" s="12">
        <f>H$40*H148</f>
        <v>0</v>
      </c>
      <c r="I158" s="12">
        <f>I$40*I148</f>
        <v>0</v>
      </c>
      <c r="K158" s="12">
        <f>K$40*K148</f>
        <v>0</v>
      </c>
      <c r="L158" s="12">
        <f>L$40*L148</f>
        <v>0</v>
      </c>
      <c r="N158" s="12">
        <f>N$40*N148</f>
        <v>0</v>
      </c>
      <c r="O158" s="12">
        <f>O$40*O148</f>
        <v>0</v>
      </c>
      <c r="Q158" s="12">
        <f>Q$40*Q148</f>
        <v>0</v>
      </c>
      <c r="R158" s="12">
        <f>R$40*R148</f>
        <v>0</v>
      </c>
      <c r="T158" s="12">
        <f>T$40*T148</f>
        <v>0</v>
      </c>
      <c r="U158" s="12">
        <f>U$40*U148</f>
        <v>0</v>
      </c>
      <c r="W158" s="12">
        <f>W$40*W148</f>
        <v>0</v>
      </c>
      <c r="X158" s="12">
        <f>X$40*X148</f>
        <v>0</v>
      </c>
      <c r="Z158" s="12">
        <f>Z$40*Z148</f>
        <v>0</v>
      </c>
      <c r="AA158" s="12">
        <f>AA$40*AA148</f>
        <v>0</v>
      </c>
      <c r="AC158" s="12">
        <f>AC$40*AC148</f>
        <v>0</v>
      </c>
      <c r="AD158" s="12">
        <f>AD$40*AD148</f>
        <v>0</v>
      </c>
      <c r="AF158" s="12">
        <f>AF$40*AF148</f>
        <v>0</v>
      </c>
      <c r="AG158" s="12">
        <f>AG$40*AG148</f>
        <v>0</v>
      </c>
    </row>
    <row r="159" spans="2:33" x14ac:dyDescent="0.25">
      <c r="B159" s="7" t="s">
        <v>23</v>
      </c>
      <c r="C159" s="7" t="s">
        <v>35</v>
      </c>
      <c r="E159" s="12">
        <f t="shared" ref="E159:F159" si="150">E$40*E149</f>
        <v>0</v>
      </c>
      <c r="F159" s="12">
        <f t="shared" si="150"/>
        <v>0</v>
      </c>
      <c r="H159" s="12">
        <f t="shared" ref="H159:I159" si="151">H$40*H149</f>
        <v>0</v>
      </c>
      <c r="I159" s="12">
        <f t="shared" si="151"/>
        <v>0</v>
      </c>
      <c r="K159" s="12">
        <f t="shared" ref="K159:L159" si="152">K$40*K149</f>
        <v>0</v>
      </c>
      <c r="L159" s="12">
        <f t="shared" si="152"/>
        <v>0</v>
      </c>
      <c r="N159" s="12">
        <f t="shared" ref="N159:O159" si="153">N$40*N149</f>
        <v>0</v>
      </c>
      <c r="O159" s="12">
        <f t="shared" si="153"/>
        <v>0</v>
      </c>
      <c r="Q159" s="12">
        <f t="shared" ref="Q159:R159" si="154">Q$40*Q149</f>
        <v>0</v>
      </c>
      <c r="R159" s="12">
        <f t="shared" si="154"/>
        <v>0</v>
      </c>
      <c r="T159" s="12">
        <f t="shared" ref="T159:U159" si="155">T$40*T149</f>
        <v>0</v>
      </c>
      <c r="U159" s="12">
        <f t="shared" si="155"/>
        <v>0</v>
      </c>
      <c r="W159" s="12">
        <f t="shared" ref="W159:X159" si="156">W$40*W149</f>
        <v>0</v>
      </c>
      <c r="X159" s="12">
        <f t="shared" si="156"/>
        <v>0</v>
      </c>
      <c r="Z159" s="12">
        <f t="shared" ref="Z159:AA159" si="157">Z$40*Z149</f>
        <v>0</v>
      </c>
      <c r="AA159" s="12">
        <f t="shared" si="157"/>
        <v>0</v>
      </c>
      <c r="AC159" s="12">
        <f t="shared" ref="AC159:AD159" si="158">AC$40*AC149</f>
        <v>0</v>
      </c>
      <c r="AD159" s="12">
        <f t="shared" si="158"/>
        <v>0</v>
      </c>
      <c r="AF159" s="12">
        <f t="shared" ref="AF159:AG159" si="159">AF$40*AF149</f>
        <v>0</v>
      </c>
      <c r="AG159" s="12">
        <f t="shared" si="159"/>
        <v>0</v>
      </c>
    </row>
    <row r="160" spans="2:33" x14ac:dyDescent="0.25">
      <c r="B160" s="7" t="s">
        <v>24</v>
      </c>
      <c r="C160" s="7" t="s">
        <v>35</v>
      </c>
      <c r="E160" s="12">
        <f t="shared" ref="E160:F160" si="160">E$40*E150</f>
        <v>0</v>
      </c>
      <c r="F160" s="12">
        <f t="shared" si="160"/>
        <v>0</v>
      </c>
      <c r="H160" s="12">
        <f t="shared" ref="H160:I160" si="161">H$40*H150</f>
        <v>0</v>
      </c>
      <c r="I160" s="12">
        <f t="shared" si="161"/>
        <v>0</v>
      </c>
      <c r="K160" s="12">
        <f t="shared" ref="K160:L160" si="162">K$40*K150</f>
        <v>0</v>
      </c>
      <c r="L160" s="12">
        <f t="shared" si="162"/>
        <v>0</v>
      </c>
      <c r="N160" s="12">
        <f t="shared" ref="N160:O160" si="163">N$40*N150</f>
        <v>0</v>
      </c>
      <c r="O160" s="12">
        <f t="shared" si="163"/>
        <v>0</v>
      </c>
      <c r="Q160" s="12">
        <f t="shared" ref="Q160:R160" si="164">Q$40*Q150</f>
        <v>0</v>
      </c>
      <c r="R160" s="12">
        <f t="shared" si="164"/>
        <v>0</v>
      </c>
      <c r="T160" s="12">
        <f t="shared" ref="T160:U160" si="165">T$40*T150</f>
        <v>0</v>
      </c>
      <c r="U160" s="12">
        <f t="shared" si="165"/>
        <v>0</v>
      </c>
      <c r="W160" s="12">
        <f t="shared" ref="W160:X160" si="166">W$40*W150</f>
        <v>0</v>
      </c>
      <c r="X160" s="12">
        <f t="shared" si="166"/>
        <v>0</v>
      </c>
      <c r="Z160" s="12">
        <f t="shared" ref="Z160:AA160" si="167">Z$40*Z150</f>
        <v>0</v>
      </c>
      <c r="AA160" s="12">
        <f t="shared" si="167"/>
        <v>0</v>
      </c>
      <c r="AC160" s="12">
        <f t="shared" ref="AC160:AD160" si="168">AC$40*AC150</f>
        <v>0</v>
      </c>
      <c r="AD160" s="12">
        <f t="shared" si="168"/>
        <v>0</v>
      </c>
      <c r="AF160" s="12">
        <f t="shared" ref="AF160:AG160" si="169">AF$40*AF150</f>
        <v>0</v>
      </c>
      <c r="AG160" s="12">
        <f t="shared" si="169"/>
        <v>0</v>
      </c>
    </row>
    <row r="161" spans="2:33" x14ac:dyDescent="0.25">
      <c r="B161" s="7" t="s">
        <v>26</v>
      </c>
      <c r="C161" s="7" t="s">
        <v>35</v>
      </c>
      <c r="E161" s="12">
        <f t="shared" ref="E161:F161" si="170">E$40*E151</f>
        <v>0</v>
      </c>
      <c r="F161" s="12">
        <f t="shared" si="170"/>
        <v>0</v>
      </c>
      <c r="H161" s="12">
        <f t="shared" ref="H161:I161" si="171">H$40*H151</f>
        <v>0</v>
      </c>
      <c r="I161" s="12">
        <f t="shared" si="171"/>
        <v>0</v>
      </c>
      <c r="K161" s="12">
        <f t="shared" ref="K161:L161" si="172">K$40*K151</f>
        <v>0</v>
      </c>
      <c r="L161" s="12">
        <f t="shared" si="172"/>
        <v>0</v>
      </c>
      <c r="N161" s="12">
        <f t="shared" ref="N161:O161" si="173">N$40*N151</f>
        <v>0</v>
      </c>
      <c r="O161" s="12">
        <f t="shared" si="173"/>
        <v>0</v>
      </c>
      <c r="Q161" s="12">
        <f t="shared" ref="Q161:R161" si="174">Q$40*Q151</f>
        <v>0</v>
      </c>
      <c r="R161" s="12">
        <f t="shared" si="174"/>
        <v>0</v>
      </c>
      <c r="T161" s="12">
        <f t="shared" ref="T161:U161" si="175">T$40*T151</f>
        <v>0</v>
      </c>
      <c r="U161" s="12">
        <f t="shared" si="175"/>
        <v>0</v>
      </c>
      <c r="W161" s="12">
        <f t="shared" ref="W161:X161" si="176">W$40*W151</f>
        <v>0</v>
      </c>
      <c r="X161" s="12">
        <f t="shared" si="176"/>
        <v>0</v>
      </c>
      <c r="Z161" s="12">
        <f t="shared" ref="Z161:AA161" si="177">Z$40*Z151</f>
        <v>0</v>
      </c>
      <c r="AA161" s="12">
        <f t="shared" si="177"/>
        <v>0</v>
      </c>
      <c r="AC161" s="12">
        <f t="shared" ref="AC161:AD161" si="178">AC$40*AC151</f>
        <v>0</v>
      </c>
      <c r="AD161" s="12">
        <f t="shared" si="178"/>
        <v>0</v>
      </c>
      <c r="AF161" s="12">
        <f t="shared" ref="AF161:AG161" si="179">AF$40*AF151</f>
        <v>0</v>
      </c>
      <c r="AG161" s="12">
        <f t="shared" si="179"/>
        <v>0</v>
      </c>
    </row>
    <row r="162" spans="2:33" x14ac:dyDescent="0.25">
      <c r="B162" s="7" t="s">
        <v>27</v>
      </c>
      <c r="C162" s="7" t="s">
        <v>35</v>
      </c>
      <c r="E162" s="12">
        <f t="shared" ref="E162:F162" si="180">E$40*E152</f>
        <v>0</v>
      </c>
      <c r="F162" s="12">
        <f t="shared" si="180"/>
        <v>0</v>
      </c>
      <c r="H162" s="12">
        <f t="shared" ref="H162:I162" si="181">H$40*H152</f>
        <v>0</v>
      </c>
      <c r="I162" s="12">
        <f t="shared" si="181"/>
        <v>0</v>
      </c>
      <c r="K162" s="12">
        <f t="shared" ref="K162:L162" si="182">K$40*K152</f>
        <v>0</v>
      </c>
      <c r="L162" s="12">
        <f t="shared" si="182"/>
        <v>0</v>
      </c>
      <c r="N162" s="12">
        <f t="shared" ref="N162:O162" si="183">N$40*N152</f>
        <v>0</v>
      </c>
      <c r="O162" s="12">
        <f t="shared" si="183"/>
        <v>0</v>
      </c>
      <c r="Q162" s="12">
        <f t="shared" ref="Q162:R162" si="184">Q$40*Q152</f>
        <v>0</v>
      </c>
      <c r="R162" s="12">
        <f t="shared" si="184"/>
        <v>0</v>
      </c>
      <c r="T162" s="12">
        <f t="shared" ref="T162:U162" si="185">T$40*T152</f>
        <v>0</v>
      </c>
      <c r="U162" s="12">
        <f t="shared" si="185"/>
        <v>0</v>
      </c>
      <c r="W162" s="12">
        <f t="shared" ref="W162:X162" si="186">W$40*W152</f>
        <v>0</v>
      </c>
      <c r="X162" s="12">
        <f t="shared" si="186"/>
        <v>0</v>
      </c>
      <c r="Z162" s="12">
        <f t="shared" ref="Z162:AA162" si="187">Z$40*Z152</f>
        <v>0</v>
      </c>
      <c r="AA162" s="12">
        <f t="shared" si="187"/>
        <v>0</v>
      </c>
      <c r="AC162" s="12">
        <f t="shared" ref="AC162:AD162" si="188">AC$40*AC152</f>
        <v>0</v>
      </c>
      <c r="AD162" s="12">
        <f t="shared" si="188"/>
        <v>0</v>
      </c>
      <c r="AF162" s="12">
        <f t="shared" ref="AF162:AG162" si="189">AF$40*AF152</f>
        <v>0</v>
      </c>
      <c r="AG162" s="12">
        <f t="shared" si="189"/>
        <v>0</v>
      </c>
    </row>
    <row r="164" spans="2:33" ht="18.75" x14ac:dyDescent="0.25">
      <c r="B164" s="8" t="s">
        <v>180</v>
      </c>
    </row>
    <row r="166" spans="2:33" x14ac:dyDescent="0.25">
      <c r="B166" s="48" t="s">
        <v>19</v>
      </c>
      <c r="C166" s="48" t="s">
        <v>20</v>
      </c>
      <c r="E166" s="49" t="str">
        <f>E$38</f>
        <v>Nombre del grupo</v>
      </c>
      <c r="F166" s="49"/>
      <c r="H166" s="49" t="str">
        <f>H$38</f>
        <v>Nombre del grupo</v>
      </c>
      <c r="I166" s="49"/>
      <c r="K166" s="49" t="str">
        <f>K$38</f>
        <v>Nombre del grupo</v>
      </c>
      <c r="L166" s="49"/>
      <c r="N166" s="49" t="str">
        <f>N$38</f>
        <v>Nombre del grupo</v>
      </c>
      <c r="O166" s="49"/>
      <c r="Q166" s="49" t="str">
        <f>Q$38</f>
        <v>Nombre del grupo</v>
      </c>
      <c r="R166" s="49"/>
      <c r="T166" s="49" t="str">
        <f>T$38</f>
        <v>Nombre del grupo</v>
      </c>
      <c r="U166" s="49"/>
      <c r="W166" s="49" t="str">
        <f>W$38</f>
        <v>Nombre del grupo</v>
      </c>
      <c r="X166" s="49"/>
      <c r="Z166" s="49" t="str">
        <f>Z$38</f>
        <v>Nombre del grupo</v>
      </c>
      <c r="AA166" s="49"/>
      <c r="AC166" s="49" t="str">
        <f>AC$38</f>
        <v>Nombre del grupo</v>
      </c>
      <c r="AD166" s="49"/>
      <c r="AF166" s="49" t="str">
        <f>AF$38</f>
        <v>Nombre del grupo</v>
      </c>
      <c r="AG166" s="49"/>
    </row>
    <row r="167" spans="2:33" x14ac:dyDescent="0.25">
      <c r="B167" s="48"/>
      <c r="C167" s="48"/>
      <c r="E167" s="6" t="s">
        <v>11</v>
      </c>
      <c r="F167" s="6" t="s">
        <v>12</v>
      </c>
      <c r="H167" s="6" t="s">
        <v>11</v>
      </c>
      <c r="I167" s="6" t="s">
        <v>12</v>
      </c>
      <c r="K167" s="6" t="s">
        <v>11</v>
      </c>
      <c r="L167" s="6" t="s">
        <v>12</v>
      </c>
      <c r="N167" s="6" t="s">
        <v>11</v>
      </c>
      <c r="O167" s="6" t="s">
        <v>12</v>
      </c>
      <c r="Q167" s="6" t="s">
        <v>11</v>
      </c>
      <c r="R167" s="6" t="s">
        <v>12</v>
      </c>
      <c r="T167" s="6" t="s">
        <v>11</v>
      </c>
      <c r="U167" s="6" t="s">
        <v>12</v>
      </c>
      <c r="W167" s="6" t="s">
        <v>11</v>
      </c>
      <c r="X167" s="6" t="s">
        <v>12</v>
      </c>
      <c r="Z167" s="6" t="s">
        <v>11</v>
      </c>
      <c r="AA167" s="6" t="s">
        <v>12</v>
      </c>
      <c r="AC167" s="6" t="s">
        <v>11</v>
      </c>
      <c r="AD167" s="6" t="s">
        <v>12</v>
      </c>
      <c r="AF167" s="6" t="s">
        <v>11</v>
      </c>
      <c r="AG167" s="6" t="s">
        <v>12</v>
      </c>
    </row>
    <row r="168" spans="2:33" x14ac:dyDescent="0.25">
      <c r="B168" s="7" t="s">
        <v>36</v>
      </c>
      <c r="C168" s="7" t="s">
        <v>35</v>
      </c>
      <c r="E168" s="12">
        <f>SUM(E158:E162)</f>
        <v>0</v>
      </c>
      <c r="F168" s="12">
        <f>SUM(F158:F162)</f>
        <v>0</v>
      </c>
      <c r="H168" s="12">
        <f>SUM(H158:H162)</f>
        <v>0</v>
      </c>
      <c r="I168" s="12">
        <f>SUM(I158:I162)</f>
        <v>0</v>
      </c>
      <c r="K168" s="12">
        <f>SUM(K158:K162)</f>
        <v>0</v>
      </c>
      <c r="L168" s="12">
        <f>SUM(L158:L162)</f>
        <v>0</v>
      </c>
      <c r="N168" s="12">
        <f>SUM(N158:N162)</f>
        <v>0</v>
      </c>
      <c r="O168" s="12">
        <f>SUM(O158:O162)</f>
        <v>0</v>
      </c>
      <c r="Q168" s="12">
        <f>SUM(Q158:Q162)</f>
        <v>0</v>
      </c>
      <c r="R168" s="12">
        <f>SUM(R158:R162)</f>
        <v>0</v>
      </c>
      <c r="T168" s="12">
        <f>SUM(T158:T162)</f>
        <v>0</v>
      </c>
      <c r="U168" s="12">
        <f>SUM(U158:U162)</f>
        <v>0</v>
      </c>
      <c r="W168" s="12">
        <f>SUM(W158:W162)</f>
        <v>0</v>
      </c>
      <c r="X168" s="12">
        <f>SUM(X158:X162)</f>
        <v>0</v>
      </c>
      <c r="Z168" s="12">
        <f>SUM(Z158:Z162)</f>
        <v>0</v>
      </c>
      <c r="AA168" s="12">
        <f>SUM(AA158:AA162)</f>
        <v>0</v>
      </c>
      <c r="AC168" s="12">
        <f>SUM(AC158:AC162)</f>
        <v>0</v>
      </c>
      <c r="AD168" s="12">
        <f>SUM(AD158:AD162)</f>
        <v>0</v>
      </c>
      <c r="AF168" s="12">
        <f>SUM(AF158:AF162)</f>
        <v>0</v>
      </c>
      <c r="AG168" s="12">
        <f>SUM(AG158:AG162)</f>
        <v>0</v>
      </c>
    </row>
    <row r="170" spans="2:33" s="38" customFormat="1" ht="12" hidden="1" x14ac:dyDescent="0.25">
      <c r="E170" s="41">
        <f>E168</f>
        <v>0</v>
      </c>
      <c r="H170" s="41">
        <f>H168</f>
        <v>0</v>
      </c>
      <c r="K170" s="41">
        <f>K168</f>
        <v>0</v>
      </c>
      <c r="N170" s="41">
        <f>N168</f>
        <v>0</v>
      </c>
      <c r="Q170" s="41">
        <f>Q168</f>
        <v>0</v>
      </c>
      <c r="T170" s="41">
        <f>T168</f>
        <v>0</v>
      </c>
      <c r="W170" s="41">
        <f>W168</f>
        <v>0</v>
      </c>
      <c r="Z170" s="41">
        <f>Z168</f>
        <v>0</v>
      </c>
      <c r="AC170" s="41">
        <f>AC168</f>
        <v>0</v>
      </c>
      <c r="AF170" s="41">
        <f>AF168</f>
        <v>0</v>
      </c>
    </row>
    <row r="171" spans="2:33" s="38" customFormat="1" ht="12" hidden="1" x14ac:dyDescent="0.25">
      <c r="F171" s="41">
        <f>F168</f>
        <v>0</v>
      </c>
      <c r="I171" s="41">
        <f>I168</f>
        <v>0</v>
      </c>
      <c r="L171" s="41">
        <f>L168</f>
        <v>0</v>
      </c>
      <c r="O171" s="41">
        <f>O168</f>
        <v>0</v>
      </c>
      <c r="R171" s="41">
        <f>R168</f>
        <v>0</v>
      </c>
      <c r="U171" s="41">
        <f>U168</f>
        <v>0</v>
      </c>
      <c r="X171" s="41">
        <f>X168</f>
        <v>0</v>
      </c>
      <c r="AA171" s="41">
        <f>AA168</f>
        <v>0</v>
      </c>
      <c r="AD171" s="41">
        <f>AD168</f>
        <v>0</v>
      </c>
      <c r="AG171" s="41">
        <f>AG168</f>
        <v>0</v>
      </c>
    </row>
  </sheetData>
  <sheetProtection algorithmName="SHA-512" hashValue="fXF1I6ry9T2rTHRf9L4RZustYQYMx/aCHYCZVo4DSrMpKOA4eI6E9VEE3sE9Om9nODhq77CocxubOdbpWlEyMg==" saltValue="yc2z9h/UNubPdYPW5Hj2gA==" spinCount="100000" sheet="1" objects="1" scenarios="1" selectLockedCells="1"/>
  <mergeCells count="180">
    <mergeCell ref="AF156:AG156"/>
    <mergeCell ref="AF166:AG166"/>
    <mergeCell ref="B50:I50"/>
    <mergeCell ref="B62:I62"/>
    <mergeCell ref="AC136:AD136"/>
    <mergeCell ref="AC146:AD146"/>
    <mergeCell ref="AC156:AD156"/>
    <mergeCell ref="AC166:AD166"/>
    <mergeCell ref="AF36:AG36"/>
    <mergeCell ref="AF38:AG38"/>
    <mergeCell ref="AF52:AG52"/>
    <mergeCell ref="AF64:AG64"/>
    <mergeCell ref="AF72:AG72"/>
    <mergeCell ref="AF84:AG84"/>
    <mergeCell ref="AF94:AG94"/>
    <mergeCell ref="AF104:AG104"/>
    <mergeCell ref="AF116:AG116"/>
    <mergeCell ref="AF126:AG126"/>
    <mergeCell ref="AF136:AG136"/>
    <mergeCell ref="AF146:AG146"/>
    <mergeCell ref="AC84:AD84"/>
    <mergeCell ref="AC94:AD94"/>
    <mergeCell ref="AC104:AD104"/>
    <mergeCell ref="AC116:AD116"/>
    <mergeCell ref="AC126:AD126"/>
    <mergeCell ref="AC36:AD36"/>
    <mergeCell ref="AC38:AD38"/>
    <mergeCell ref="AC52:AD52"/>
    <mergeCell ref="AC64:AD64"/>
    <mergeCell ref="AC72:AD72"/>
    <mergeCell ref="W156:X156"/>
    <mergeCell ref="W166:X166"/>
    <mergeCell ref="Z36:AA36"/>
    <mergeCell ref="Z38:AA38"/>
    <mergeCell ref="Z52:AA52"/>
    <mergeCell ref="Z64:AA64"/>
    <mergeCell ref="Z72:AA72"/>
    <mergeCell ref="Z84:AA84"/>
    <mergeCell ref="Z94:AA94"/>
    <mergeCell ref="Z104:AA104"/>
    <mergeCell ref="Z116:AA116"/>
    <mergeCell ref="Z126:AA126"/>
    <mergeCell ref="Z136:AA136"/>
    <mergeCell ref="Z146:AA146"/>
    <mergeCell ref="Z156:AA156"/>
    <mergeCell ref="Z166:AA166"/>
    <mergeCell ref="W126:X126"/>
    <mergeCell ref="W136:X136"/>
    <mergeCell ref="W146:X146"/>
    <mergeCell ref="T84:U84"/>
    <mergeCell ref="T94:U94"/>
    <mergeCell ref="T104:U104"/>
    <mergeCell ref="T116:U116"/>
    <mergeCell ref="T126:U126"/>
    <mergeCell ref="T36:U36"/>
    <mergeCell ref="T38:U38"/>
    <mergeCell ref="T52:U52"/>
    <mergeCell ref="W36:X36"/>
    <mergeCell ref="W38:X38"/>
    <mergeCell ref="W52:X52"/>
    <mergeCell ref="W64:X64"/>
    <mergeCell ref="W72:X72"/>
    <mergeCell ref="W84:X84"/>
    <mergeCell ref="W94:X94"/>
    <mergeCell ref="W104:X104"/>
    <mergeCell ref="W116:X116"/>
    <mergeCell ref="T64:U64"/>
    <mergeCell ref="T72:U72"/>
    <mergeCell ref="T136:U136"/>
    <mergeCell ref="T146:U146"/>
    <mergeCell ref="Q36:R36"/>
    <mergeCell ref="Q38:R38"/>
    <mergeCell ref="Q52:R52"/>
    <mergeCell ref="Q64:R64"/>
    <mergeCell ref="Q72:R72"/>
    <mergeCell ref="Q84:R84"/>
    <mergeCell ref="Q94:R94"/>
    <mergeCell ref="Q104:R104"/>
    <mergeCell ref="Q116:R116"/>
    <mergeCell ref="T156:U156"/>
    <mergeCell ref="T166:U166"/>
    <mergeCell ref="N126:O126"/>
    <mergeCell ref="N136:O136"/>
    <mergeCell ref="N146:O146"/>
    <mergeCell ref="K84:L84"/>
    <mergeCell ref="K94:L94"/>
    <mergeCell ref="K104:L104"/>
    <mergeCell ref="K116:L116"/>
    <mergeCell ref="K126:L126"/>
    <mergeCell ref="N94:O94"/>
    <mergeCell ref="N104:O104"/>
    <mergeCell ref="N116:O116"/>
    <mergeCell ref="K136:L136"/>
    <mergeCell ref="K146:L146"/>
    <mergeCell ref="K156:L156"/>
    <mergeCell ref="K166:L166"/>
    <mergeCell ref="N156:O156"/>
    <mergeCell ref="N166:O166"/>
    <mergeCell ref="Q126:R126"/>
    <mergeCell ref="Q136:R136"/>
    <mergeCell ref="Q146:R146"/>
    <mergeCell ref="Q156:R156"/>
    <mergeCell ref="Q166:R166"/>
    <mergeCell ref="K36:L36"/>
    <mergeCell ref="K38:L38"/>
    <mergeCell ref="K52:L52"/>
    <mergeCell ref="N36:O36"/>
    <mergeCell ref="N38:O38"/>
    <mergeCell ref="N52:O52"/>
    <mergeCell ref="N64:O64"/>
    <mergeCell ref="N72:O72"/>
    <mergeCell ref="N84:O84"/>
    <mergeCell ref="K64:L64"/>
    <mergeCell ref="K72:L72"/>
    <mergeCell ref="H126:I126"/>
    <mergeCell ref="H136:I136"/>
    <mergeCell ref="H146:I146"/>
    <mergeCell ref="H156:I156"/>
    <mergeCell ref="H166:I166"/>
    <mergeCell ref="H72:I72"/>
    <mergeCell ref="H84:I84"/>
    <mergeCell ref="H94:I94"/>
    <mergeCell ref="H104:I104"/>
    <mergeCell ref="H116:I116"/>
    <mergeCell ref="E18:F18"/>
    <mergeCell ref="B7:I10"/>
    <mergeCell ref="E36:F36"/>
    <mergeCell ref="E52:F52"/>
    <mergeCell ref="B64:B65"/>
    <mergeCell ref="C64:C65"/>
    <mergeCell ref="E64:F64"/>
    <mergeCell ref="E28:F28"/>
    <mergeCell ref="E29:F29"/>
    <mergeCell ref="E30:F30"/>
    <mergeCell ref="H36:I36"/>
    <mergeCell ref="H38:I38"/>
    <mergeCell ref="H52:I52"/>
    <mergeCell ref="H64:I64"/>
    <mergeCell ref="E16:F16"/>
    <mergeCell ref="E15:F15"/>
    <mergeCell ref="B104:B105"/>
    <mergeCell ref="C104:C105"/>
    <mergeCell ref="E104:F104"/>
    <mergeCell ref="E84:F84"/>
    <mergeCell ref="B94:B95"/>
    <mergeCell ref="B72:B73"/>
    <mergeCell ref="C72:C73"/>
    <mergeCell ref="B146:B147"/>
    <mergeCell ref="C146:C147"/>
    <mergeCell ref="E146:F146"/>
    <mergeCell ref="B126:B127"/>
    <mergeCell ref="C126:C127"/>
    <mergeCell ref="E126:F126"/>
    <mergeCell ref="B136:B137"/>
    <mergeCell ref="C136:C137"/>
    <mergeCell ref="E136:F136"/>
    <mergeCell ref="B166:B167"/>
    <mergeCell ref="C166:C167"/>
    <mergeCell ref="E166:F166"/>
    <mergeCell ref="E14:I14"/>
    <mergeCell ref="E17:F17"/>
    <mergeCell ref="B38:C39"/>
    <mergeCell ref="E38:F38"/>
    <mergeCell ref="B156:B157"/>
    <mergeCell ref="C156:C157"/>
    <mergeCell ref="E156:F156"/>
    <mergeCell ref="B40:C40"/>
    <mergeCell ref="B41:B42"/>
    <mergeCell ref="B43:B44"/>
    <mergeCell ref="B45:B46"/>
    <mergeCell ref="B52:B53"/>
    <mergeCell ref="C52:C53"/>
    <mergeCell ref="B116:B117"/>
    <mergeCell ref="C116:C117"/>
    <mergeCell ref="E116:F116"/>
    <mergeCell ref="B84:B85"/>
    <mergeCell ref="C84:C85"/>
    <mergeCell ref="C94:C95"/>
    <mergeCell ref="E94:F94"/>
    <mergeCell ref="E72:F72"/>
  </mergeCells>
  <dataValidations disablePrompts="1" count="1">
    <dataValidation type="decimal" operator="greaterThanOrEqual" allowBlank="1" showInputMessage="1" showErrorMessage="1" error="Introduzca un número decimal positivo." sqref="E16 F40:F46 F54:F58 F66 I40:I46 I54:I58 I66 L40:L46 L54:L58 L66 O40:O46 O54:O58 O66 R40:R46 R54:R58 R66 U40:U46 U54:U58 U66 X40:X46 X54:X58 X66 AA40:AA46 AA54:AA58 AA66 AD40:AD46 AD54:AD58 AD66 AG40:AG46 AG54:AG58 AG66" xr:uid="{8D51654D-9576-4C05-B450-64652BE35B34}">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79A59C6-A3BE-4DE1-BB98-62A35201AE7C}">
          <x14:formula1>
            <xm:f>Tablas!$B$4:$B$7</xm:f>
          </x14:formula1>
          <xm:sqref>E17:F17</xm:sqref>
        </x14:dataValidation>
        <x14:dataValidation type="list" allowBlank="1" showInputMessage="1" showErrorMessage="1" xr:uid="{8D7C61DF-EAAE-49A8-90E0-12076332B83B}">
          <x14:formula1>
            <xm:f>Tablas!$B$11:$B$19</xm:f>
          </x14:formula1>
          <xm:sqref>E18:F18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6B8A9-B007-48C0-AF95-C7A971C77A78}">
  <sheetPr codeName="Hoja2"/>
  <dimension ref="B2:AG119"/>
  <sheetViews>
    <sheetView showGridLines="0" showRowColHeaders="0" tabSelected="1" zoomScaleNormal="100" workbookViewId="0">
      <selection activeCell="E16" sqref="E16:I16"/>
    </sheetView>
  </sheetViews>
  <sheetFormatPr baseColWidth="10" defaultColWidth="10.5703125" defaultRowHeight="15" x14ac:dyDescent="0.25"/>
  <cols>
    <col min="1" max="1" width="4.5703125" style="14" customWidth="1"/>
    <col min="2" max="2" width="22.7109375" style="14" customWidth="1"/>
    <col min="3" max="3" width="10.7109375" style="14" customWidth="1"/>
    <col min="4" max="4" width="2.7109375" style="14" customWidth="1"/>
    <col min="5" max="6" width="10.7109375" style="14" customWidth="1"/>
    <col min="7" max="7" width="2.7109375" style="14" customWidth="1"/>
    <col min="8" max="9" width="10.7109375" style="14" customWidth="1"/>
    <col min="10" max="10" width="2.7109375" style="14" customWidth="1"/>
    <col min="11" max="12" width="10.7109375" style="14" customWidth="1"/>
    <col min="13" max="13" width="2.7109375" style="14" customWidth="1"/>
    <col min="14" max="15" width="10.7109375" style="14" customWidth="1"/>
    <col min="16" max="16" width="2.7109375" style="14" customWidth="1"/>
    <col min="17" max="18" width="10.7109375" style="14" customWidth="1"/>
    <col min="19" max="19" width="2.7109375" style="14" customWidth="1"/>
    <col min="20" max="21" width="10.7109375" style="14" customWidth="1"/>
    <col min="22" max="22" width="2.7109375" style="14" customWidth="1"/>
    <col min="23" max="24" width="10.7109375" style="14" customWidth="1"/>
    <col min="25" max="25" width="2.7109375" style="14" customWidth="1"/>
    <col min="26" max="27" width="10.7109375" style="14" customWidth="1"/>
    <col min="28" max="28" width="2.7109375" style="14" customWidth="1"/>
    <col min="29" max="30" width="10.7109375" style="14" customWidth="1"/>
    <col min="31" max="31" width="2.7109375" style="14" customWidth="1"/>
    <col min="32" max="33" width="10.7109375" style="14" customWidth="1"/>
    <col min="34" max="34" width="2.7109375" style="14" customWidth="1"/>
    <col min="35" max="36" width="10.7109375" style="14" customWidth="1"/>
    <col min="37" max="37" width="2.7109375" style="14" customWidth="1"/>
    <col min="38" max="39" width="10.7109375" style="14" customWidth="1"/>
    <col min="40" max="40" width="2.7109375" style="14" customWidth="1"/>
    <col min="41" max="42" width="10.7109375" style="14" customWidth="1"/>
    <col min="43" max="43" width="2.7109375" style="14" customWidth="1"/>
    <col min="44" max="45" width="10.7109375" style="14" customWidth="1"/>
    <col min="46" max="46" width="2.7109375" style="14" customWidth="1"/>
    <col min="47" max="48" width="10.7109375" style="14" customWidth="1"/>
    <col min="49" max="49" width="2.7109375" style="14" customWidth="1"/>
    <col min="50" max="51" width="10.7109375" style="14" customWidth="1"/>
    <col min="52" max="52" width="2.7109375" style="14" customWidth="1"/>
    <col min="53" max="54" width="10.7109375" style="14" customWidth="1"/>
    <col min="55" max="55" width="2.7109375" style="14" customWidth="1"/>
    <col min="56" max="57" width="10.7109375" style="14" customWidth="1"/>
    <col min="58" max="58" width="2.7109375" style="14" customWidth="1"/>
    <col min="59" max="60" width="10.7109375" style="14" customWidth="1"/>
    <col min="61" max="61" width="2.7109375" style="14" customWidth="1"/>
    <col min="62" max="63" width="10.7109375" style="14" customWidth="1"/>
    <col min="64" max="64" width="2.7109375" style="14" customWidth="1"/>
    <col min="65" max="66" width="10.7109375" style="14" customWidth="1"/>
    <col min="67" max="67" width="2.7109375" style="14" customWidth="1"/>
    <col min="68" max="69" width="10.7109375" style="14" customWidth="1"/>
    <col min="70" max="70" width="2.7109375" style="14" customWidth="1"/>
    <col min="71" max="72" width="10.7109375" style="14" customWidth="1"/>
    <col min="73" max="73" width="2.7109375" style="14" customWidth="1"/>
    <col min="74" max="75" width="10.7109375" style="14" customWidth="1"/>
    <col min="76" max="76" width="2.7109375" style="14" customWidth="1"/>
    <col min="77" max="78" width="10.7109375" style="14" customWidth="1"/>
    <col min="79" max="79" width="2.7109375" style="14" customWidth="1"/>
    <col min="80" max="81" width="10.7109375" style="14" customWidth="1"/>
    <col min="82" max="82" width="2.7109375" style="14" customWidth="1"/>
    <col min="83" max="84" width="10.7109375" style="14" customWidth="1"/>
    <col min="85" max="85" width="2.7109375" style="14" customWidth="1"/>
    <col min="86" max="87" width="10.7109375" style="14" customWidth="1"/>
    <col min="88" max="88" width="2.7109375" style="14" customWidth="1"/>
    <col min="89" max="90" width="10.7109375" style="14" customWidth="1"/>
    <col min="91" max="91" width="2.7109375" style="14" customWidth="1"/>
    <col min="92" max="93" width="10.7109375" style="14" customWidth="1"/>
    <col min="94" max="94" width="2.7109375" style="14" customWidth="1"/>
    <col min="95" max="96" width="10.7109375" style="14" customWidth="1"/>
    <col min="97" max="97" width="2.7109375" style="14" customWidth="1"/>
    <col min="98" max="99" width="10.7109375" style="14" customWidth="1"/>
    <col min="100" max="100" width="2.7109375" style="14" customWidth="1"/>
    <col min="101" max="102" width="10.7109375" style="14" customWidth="1"/>
    <col min="103" max="103" width="2.7109375" style="14" customWidth="1"/>
    <col min="104" max="105" width="10.7109375" style="14" customWidth="1"/>
    <col min="106" max="106" width="2.7109375" style="14" customWidth="1"/>
    <col min="107" max="108" width="10.7109375" style="14" customWidth="1"/>
    <col min="109" max="109" width="2.7109375" style="14" customWidth="1"/>
    <col min="110" max="111" width="10.7109375" style="14" customWidth="1"/>
    <col min="112" max="112" width="2.7109375" style="14" customWidth="1"/>
    <col min="113" max="114" width="10.7109375" style="14" customWidth="1"/>
    <col min="115" max="115" width="2.7109375" style="14" customWidth="1"/>
    <col min="116" max="117" width="10.7109375" style="14" customWidth="1"/>
    <col min="118" max="118" width="2.7109375" style="14" customWidth="1"/>
    <col min="119" max="120" width="10.7109375" style="14" customWidth="1"/>
    <col min="121" max="121" width="2.7109375" style="14" customWidth="1"/>
    <col min="122" max="123" width="10.7109375" style="14" customWidth="1"/>
    <col min="124" max="124" width="2.7109375" style="14" customWidth="1"/>
    <col min="125" max="126" width="10.7109375" style="14" customWidth="1"/>
    <col min="127" max="127" width="2.7109375" style="14" customWidth="1"/>
    <col min="128" max="129" width="10.7109375" style="14" customWidth="1"/>
    <col min="130" max="130" width="2.7109375" style="14" customWidth="1"/>
    <col min="131" max="132" width="10.7109375" style="14" customWidth="1"/>
    <col min="133" max="133" width="2.7109375" style="14" customWidth="1"/>
    <col min="134" max="135" width="10.7109375" style="14" customWidth="1"/>
    <col min="136" max="136" width="2.7109375" style="14" customWidth="1"/>
    <col min="137" max="138" width="10.7109375" style="14" customWidth="1"/>
    <col min="139" max="139" width="2.7109375" style="14" customWidth="1"/>
    <col min="140" max="141" width="10.7109375" style="14" customWidth="1"/>
    <col min="142" max="142" width="2.7109375" style="14" customWidth="1"/>
    <col min="143" max="144" width="10.7109375" style="14" customWidth="1"/>
    <col min="145" max="145" width="2.7109375" style="14" customWidth="1"/>
    <col min="146" max="147" width="10.7109375" style="14" customWidth="1"/>
    <col min="148" max="148" width="2.7109375" style="14" customWidth="1"/>
    <col min="149" max="150" width="10.7109375" style="14" customWidth="1"/>
    <col min="151" max="151" width="2.7109375" style="14" customWidth="1"/>
    <col min="152" max="153" width="10.7109375" style="14" customWidth="1"/>
    <col min="154" max="154" width="2.7109375" style="14" customWidth="1"/>
    <col min="155" max="156" width="10.7109375" style="14" customWidth="1"/>
    <col min="157" max="157" width="2.7109375" style="14" customWidth="1"/>
    <col min="158" max="159" width="10.7109375" style="14" customWidth="1"/>
    <col min="160" max="160" width="2.7109375" style="14" customWidth="1"/>
    <col min="161" max="162" width="10.7109375" style="14" customWidth="1"/>
    <col min="163" max="163" width="2.7109375" style="14" customWidth="1"/>
    <col min="164" max="165" width="10.7109375" style="14" customWidth="1"/>
    <col min="166" max="166" width="2.7109375" style="14" customWidth="1"/>
    <col min="167" max="168" width="10.7109375" style="14" customWidth="1"/>
    <col min="169" max="169" width="2.7109375" style="14" customWidth="1"/>
    <col min="170" max="171" width="10.7109375" style="14" customWidth="1"/>
    <col min="172" max="172" width="2.7109375" style="14" customWidth="1"/>
    <col min="173" max="174" width="10.7109375" style="14" customWidth="1"/>
    <col min="175" max="175" width="2.7109375" style="14" customWidth="1"/>
    <col min="176" max="177" width="10.7109375" style="14" customWidth="1"/>
    <col min="178" max="178" width="2.7109375" style="14" customWidth="1"/>
    <col min="179" max="180" width="10.7109375" style="14" customWidth="1"/>
    <col min="181" max="181" width="2.7109375" style="14" customWidth="1"/>
    <col min="182" max="183" width="10.7109375" style="14" customWidth="1"/>
    <col min="184" max="184" width="2.7109375" style="14" customWidth="1"/>
    <col min="185" max="186" width="10.7109375" style="14" customWidth="1"/>
    <col min="187" max="187" width="2.7109375" style="14" customWidth="1"/>
    <col min="188" max="189" width="10.7109375" style="14" customWidth="1"/>
    <col min="190" max="190" width="2.7109375" style="14" customWidth="1"/>
    <col min="191" max="192" width="10.7109375" style="14" customWidth="1"/>
    <col min="193" max="193" width="2.7109375" style="14" customWidth="1"/>
    <col min="194" max="195" width="10.7109375" style="14" customWidth="1"/>
    <col min="196" max="196" width="2.7109375" style="14" customWidth="1"/>
    <col min="197" max="198" width="10.7109375" style="14" customWidth="1"/>
    <col min="199" max="199" width="2.7109375" style="14" customWidth="1"/>
    <col min="200" max="201" width="10.7109375" style="14" customWidth="1"/>
    <col min="202" max="202" width="2.7109375" style="14" customWidth="1"/>
    <col min="203" max="204" width="10.7109375" style="14" customWidth="1"/>
    <col min="205" max="205" width="2.7109375" style="14" customWidth="1"/>
    <col min="206" max="207" width="10.7109375" style="14" customWidth="1"/>
    <col min="208" max="208" width="2.7109375" style="14" customWidth="1"/>
    <col min="209" max="210" width="10.7109375" style="14" customWidth="1"/>
    <col min="211" max="211" width="2.7109375" style="14" customWidth="1"/>
    <col min="212" max="213" width="10.7109375" style="14" customWidth="1"/>
    <col min="214" max="214" width="2.7109375" style="14" customWidth="1"/>
    <col min="215" max="216" width="10.7109375" style="14" customWidth="1"/>
    <col min="217" max="217" width="2.7109375" style="14" customWidth="1"/>
    <col min="218" max="219" width="10.7109375" style="14" customWidth="1"/>
    <col min="220" max="220" width="2.7109375" style="14" customWidth="1"/>
    <col min="221" max="222" width="10.7109375" style="14" customWidth="1"/>
    <col min="223" max="223" width="2.7109375" style="14" customWidth="1"/>
    <col min="224" max="225" width="10.7109375" style="14" customWidth="1"/>
    <col min="226" max="226" width="2.7109375" style="14" customWidth="1"/>
    <col min="227" max="228" width="10.7109375" style="14" customWidth="1"/>
    <col min="229" max="229" width="2.7109375" style="14" customWidth="1"/>
    <col min="230" max="231" width="10.7109375" style="14" customWidth="1"/>
    <col min="232" max="232" width="2.7109375" style="14" customWidth="1"/>
    <col min="233" max="234" width="10.7109375" style="14" customWidth="1"/>
    <col min="235" max="235" width="2.7109375" style="14" customWidth="1"/>
    <col min="236" max="237" width="10.7109375" style="14" customWidth="1"/>
    <col min="238" max="238" width="2.7109375" style="14" customWidth="1"/>
    <col min="239" max="240" width="10.7109375" style="14" customWidth="1"/>
    <col min="241" max="241" width="2.7109375" style="14" customWidth="1"/>
    <col min="242" max="243" width="10.7109375" style="14" customWidth="1"/>
    <col min="244" max="244" width="2.7109375" style="14" customWidth="1"/>
    <col min="245" max="246" width="10.7109375" style="14" customWidth="1"/>
    <col min="247" max="247" width="2.7109375" style="14" customWidth="1"/>
    <col min="248" max="249" width="10.7109375" style="14" customWidth="1"/>
    <col min="250" max="250" width="2.7109375" style="14" customWidth="1"/>
    <col min="251" max="252" width="10.7109375" style="14" customWidth="1"/>
    <col min="253" max="253" width="2.7109375" style="14" customWidth="1"/>
    <col min="254" max="255" width="10.7109375" style="14" customWidth="1"/>
    <col min="256" max="256" width="2.7109375" style="14" customWidth="1"/>
    <col min="257" max="258" width="10.7109375" style="14" customWidth="1"/>
    <col min="259" max="259" width="2.7109375" style="14" customWidth="1"/>
    <col min="260" max="261" width="10.7109375" style="14" customWidth="1"/>
    <col min="262" max="262" width="2.7109375" style="14" customWidth="1"/>
    <col min="263" max="264" width="10.7109375" style="14" customWidth="1"/>
    <col min="265" max="265" width="2.7109375" style="14" customWidth="1"/>
    <col min="266" max="267" width="10.7109375" style="14" customWidth="1"/>
    <col min="268" max="268" width="2.7109375" style="14" customWidth="1"/>
    <col min="269" max="270" width="10.7109375" style="14" customWidth="1"/>
    <col min="271" max="271" width="2.7109375" style="14" customWidth="1"/>
    <col min="272" max="273" width="10.7109375" style="14" customWidth="1"/>
    <col min="274" max="274" width="2.7109375" style="14" customWidth="1"/>
    <col min="275" max="276" width="10.7109375" style="14" customWidth="1"/>
    <col min="277" max="277" width="2.7109375" style="14" customWidth="1"/>
    <col min="278" max="279" width="10.7109375" style="14" customWidth="1"/>
    <col min="280" max="280" width="2.7109375" style="14" customWidth="1"/>
    <col min="281" max="282" width="10.7109375" style="14" customWidth="1"/>
    <col min="283" max="283" width="2.7109375" style="14" customWidth="1"/>
    <col min="284" max="285" width="10.7109375" style="14" customWidth="1"/>
    <col min="286" max="286" width="2.7109375" style="14" customWidth="1"/>
    <col min="287" max="288" width="10.7109375" style="14" customWidth="1"/>
    <col min="289" max="289" width="2.7109375" style="14" customWidth="1"/>
    <col min="290" max="291" width="10.7109375" style="14" customWidth="1"/>
    <col min="292" max="292" width="2.7109375" style="14" customWidth="1"/>
    <col min="293" max="294" width="10.7109375" style="14" customWidth="1"/>
    <col min="295" max="295" width="2.7109375" style="14" customWidth="1"/>
    <col min="296" max="297" width="10.7109375" style="14" customWidth="1"/>
    <col min="298" max="298" width="2.7109375" style="14" customWidth="1"/>
    <col min="299" max="300" width="10.7109375" style="14" customWidth="1"/>
    <col min="301" max="301" width="2.7109375" style="14" customWidth="1"/>
    <col min="302" max="303" width="10.7109375" style="14" customWidth="1"/>
    <col min="304" max="304" width="2.7109375" style="14" customWidth="1"/>
    <col min="305" max="306" width="10.7109375" style="14" customWidth="1"/>
    <col min="307" max="307" width="2.7109375" style="14" customWidth="1"/>
    <col min="308" max="309" width="10.7109375" style="14" customWidth="1"/>
    <col min="310" max="310" width="2.7109375" style="14" customWidth="1"/>
    <col min="311" max="312" width="10.7109375" style="14" customWidth="1"/>
    <col min="313" max="313" width="2.7109375" style="14" customWidth="1"/>
    <col min="314" max="315" width="10.7109375" style="14" customWidth="1"/>
    <col min="316" max="316" width="2.7109375" style="14" customWidth="1"/>
    <col min="317" max="318" width="10.7109375" style="14" customWidth="1"/>
    <col min="319" max="319" width="2.7109375" style="14" customWidth="1"/>
    <col min="320" max="321" width="10.7109375" style="14" customWidth="1"/>
    <col min="322" max="322" width="2.7109375" style="14" customWidth="1"/>
    <col min="323" max="324" width="10.7109375" style="14" customWidth="1"/>
    <col min="325" max="325" width="2.7109375" style="14" customWidth="1"/>
    <col min="326" max="327" width="10.7109375" style="14" customWidth="1"/>
    <col min="328" max="328" width="2.7109375" style="14" customWidth="1"/>
    <col min="329" max="330" width="10.7109375" style="14" customWidth="1"/>
    <col min="331" max="331" width="2.7109375" style="14" customWidth="1"/>
    <col min="332" max="333" width="10.7109375" style="14" customWidth="1"/>
    <col min="334" max="334" width="2.7109375" style="14" customWidth="1"/>
    <col min="335" max="336" width="10.7109375" style="14" customWidth="1"/>
    <col min="337" max="337" width="2.7109375" style="14" customWidth="1"/>
    <col min="338" max="339" width="10.7109375" style="14" customWidth="1"/>
    <col min="340" max="340" width="2.7109375" style="14" customWidth="1"/>
    <col min="341" max="342" width="10.7109375" style="14" customWidth="1"/>
    <col min="343" max="343" width="2.7109375" style="14" customWidth="1"/>
    <col min="344" max="345" width="10.7109375" style="14" customWidth="1"/>
    <col min="346" max="346" width="2.7109375" style="14" customWidth="1"/>
    <col min="347" max="348" width="10.7109375" style="14" customWidth="1"/>
    <col min="349" max="349" width="2.7109375" style="14" customWidth="1"/>
    <col min="350" max="351" width="10.7109375" style="14" customWidth="1"/>
    <col min="352" max="352" width="2.7109375" style="14" customWidth="1"/>
    <col min="353" max="354" width="10.7109375" style="14" customWidth="1"/>
    <col min="355" max="355" width="2.7109375" style="14" customWidth="1"/>
    <col min="356" max="357" width="10.7109375" style="14" customWidth="1"/>
    <col min="358" max="358" width="2.7109375" style="14" customWidth="1"/>
    <col min="359" max="360" width="10.7109375" style="14" customWidth="1"/>
    <col min="361" max="361" width="2.7109375" style="14" customWidth="1"/>
    <col min="362" max="363" width="10.7109375" style="14" customWidth="1"/>
    <col min="364" max="364" width="2.7109375" style="14" customWidth="1"/>
    <col min="365" max="366" width="10.7109375" style="14" customWidth="1"/>
    <col min="367" max="367" width="2.7109375" style="14" customWidth="1"/>
    <col min="368" max="369" width="10.7109375" style="14" customWidth="1"/>
    <col min="370" max="370" width="2.7109375" style="14" customWidth="1"/>
    <col min="371" max="372" width="10.7109375" style="14" customWidth="1"/>
    <col min="373" max="373" width="2.7109375" style="14" customWidth="1"/>
    <col min="374" max="375" width="10.7109375" style="14" customWidth="1"/>
    <col min="376" max="376" width="2.7109375" style="14" customWidth="1"/>
    <col min="377" max="378" width="10.7109375" style="14" customWidth="1"/>
    <col min="379" max="379" width="2.7109375" style="14" customWidth="1"/>
    <col min="380" max="381" width="10.7109375" style="14" customWidth="1"/>
    <col min="382" max="382" width="2.7109375" style="14" customWidth="1"/>
    <col min="383" max="384" width="10.7109375" style="14" customWidth="1"/>
    <col min="385" max="385" width="2.7109375" style="14" customWidth="1"/>
    <col min="386" max="387" width="10.7109375" style="14" customWidth="1"/>
    <col min="388" max="388" width="2.7109375" style="14" customWidth="1"/>
    <col min="389" max="390" width="10.7109375" style="14" customWidth="1"/>
    <col min="391" max="391" width="2.7109375" style="14" customWidth="1"/>
    <col min="392" max="393" width="10.7109375" style="14" customWidth="1"/>
    <col min="394" max="394" width="2.7109375" style="14" customWidth="1"/>
    <col min="395" max="396" width="10.7109375" style="14" customWidth="1"/>
    <col min="397" max="397" width="2.7109375" style="14" customWidth="1"/>
    <col min="398" max="399" width="10.7109375" style="14" customWidth="1"/>
    <col min="400" max="400" width="2.7109375" style="14" customWidth="1"/>
    <col min="401" max="402" width="10.7109375" style="14" customWidth="1"/>
    <col min="403" max="403" width="2.7109375" style="14" customWidth="1"/>
    <col min="404" max="405" width="10.7109375" style="14" customWidth="1"/>
    <col min="406" max="406" width="2.7109375" style="14" customWidth="1"/>
    <col min="407" max="408" width="10.7109375" style="14" customWidth="1"/>
    <col min="409" max="409" width="2.7109375" style="14" customWidth="1"/>
    <col min="410" max="411" width="10.7109375" style="14" customWidth="1"/>
    <col min="412" max="412" width="2.7109375" style="14" customWidth="1"/>
    <col min="413" max="414" width="10.7109375" style="14" customWidth="1"/>
    <col min="415" max="415" width="2.7109375" style="14" customWidth="1"/>
    <col min="416" max="417" width="10.7109375" style="14" customWidth="1"/>
    <col min="418" max="418" width="2.7109375" style="14" customWidth="1"/>
    <col min="419" max="420" width="10.7109375" style="14" customWidth="1"/>
    <col min="421" max="421" width="2.7109375" style="14" customWidth="1"/>
    <col min="422" max="423" width="10.7109375" style="14" customWidth="1"/>
    <col min="424" max="424" width="2.7109375" style="14" customWidth="1"/>
    <col min="425" max="426" width="10.7109375" style="14" customWidth="1"/>
    <col min="427" max="427" width="2.7109375" style="14" customWidth="1"/>
    <col min="428" max="429" width="10.7109375" style="14" customWidth="1"/>
    <col min="430" max="430" width="2.7109375" style="14" customWidth="1"/>
    <col min="431" max="432" width="10.7109375" style="14" customWidth="1"/>
    <col min="433" max="433" width="2.7109375" style="14" customWidth="1"/>
    <col min="434" max="435" width="10.7109375" style="14" customWidth="1"/>
    <col min="436" max="436" width="2.7109375" style="14" customWidth="1"/>
    <col min="437" max="438" width="10.7109375" style="14" customWidth="1"/>
    <col min="439" max="439" width="2.7109375" style="14" customWidth="1"/>
    <col min="440" max="441" width="10.7109375" style="14" customWidth="1"/>
    <col min="442" max="442" width="2.7109375" style="14" customWidth="1"/>
    <col min="443" max="444" width="10.7109375" style="14" customWidth="1"/>
    <col min="445" max="445" width="2.7109375" style="14" customWidth="1"/>
    <col min="446" max="447" width="10.7109375" style="14" customWidth="1"/>
    <col min="448" max="448" width="2.7109375" style="14" customWidth="1"/>
    <col min="449" max="450" width="10.7109375" style="14" customWidth="1"/>
    <col min="451" max="451" width="2.7109375" style="14" customWidth="1"/>
    <col min="452" max="453" width="10.7109375" style="14" customWidth="1"/>
    <col min="454" max="454" width="2.7109375" style="14" customWidth="1"/>
    <col min="455" max="456" width="10.7109375" style="14" customWidth="1"/>
    <col min="457" max="457" width="2.7109375" style="14" customWidth="1"/>
    <col min="458" max="459" width="10.7109375" style="14" customWidth="1"/>
    <col min="460" max="460" width="2.7109375" style="14" customWidth="1"/>
    <col min="461" max="462" width="10.7109375" style="14" customWidth="1"/>
    <col min="463" max="463" width="2.7109375" style="14" customWidth="1"/>
    <col min="464" max="465" width="10.7109375" style="14" customWidth="1"/>
    <col min="466" max="466" width="2.7109375" style="14" customWidth="1"/>
    <col min="467" max="468" width="10.7109375" style="14" customWidth="1"/>
    <col min="469" max="469" width="2.7109375" style="14" customWidth="1"/>
    <col min="470" max="471" width="10.7109375" style="14" customWidth="1"/>
    <col min="472" max="472" width="2.7109375" style="14" customWidth="1"/>
    <col min="473" max="474" width="10.7109375" style="14" customWidth="1"/>
    <col min="475" max="475" width="2.7109375" style="14" customWidth="1"/>
    <col min="476" max="477" width="10.7109375" style="14" customWidth="1"/>
    <col min="478" max="478" width="2.7109375" style="14" customWidth="1"/>
    <col min="479" max="480" width="10.7109375" style="14" customWidth="1"/>
    <col min="481" max="481" width="2.7109375" style="14" customWidth="1"/>
    <col min="482" max="483" width="10.7109375" style="14" customWidth="1"/>
    <col min="484" max="484" width="2.7109375" style="14" customWidth="1"/>
    <col min="485" max="486" width="10.7109375" style="14" customWidth="1"/>
    <col min="487" max="487" width="2.7109375" style="14" customWidth="1"/>
    <col min="488" max="489" width="10.7109375" style="14" customWidth="1"/>
    <col min="490" max="490" width="2.7109375" style="14" customWidth="1"/>
    <col min="491" max="492" width="10.7109375" style="14" customWidth="1"/>
    <col min="493" max="493" width="2.7109375" style="14" customWidth="1"/>
    <col min="494" max="495" width="10.7109375" style="14" customWidth="1"/>
    <col min="496" max="496" width="2.7109375" style="14" customWidth="1"/>
    <col min="497" max="498" width="10.7109375" style="14" customWidth="1"/>
    <col min="499" max="499" width="2.7109375" style="14" customWidth="1"/>
    <col min="500" max="501" width="10.7109375" style="14" customWidth="1"/>
    <col min="502" max="502" width="2.7109375" style="14" customWidth="1"/>
    <col min="503" max="504" width="10.7109375" style="14" customWidth="1"/>
    <col min="505" max="505" width="2.7109375" style="14" customWidth="1"/>
    <col min="506" max="507" width="10.7109375" style="14" customWidth="1"/>
    <col min="508" max="508" width="2.7109375" style="14" customWidth="1"/>
    <col min="509" max="510" width="10.7109375" style="14" customWidth="1"/>
    <col min="511" max="511" width="2.7109375" style="14" customWidth="1"/>
    <col min="512" max="513" width="10.7109375" style="14" customWidth="1"/>
    <col min="514" max="514" width="2.7109375" style="14" customWidth="1"/>
    <col min="515" max="516" width="10.7109375" style="14" customWidth="1"/>
    <col min="517" max="517" width="2.7109375" style="14" customWidth="1"/>
    <col min="518" max="519" width="10.7109375" style="14" customWidth="1"/>
    <col min="520" max="520" width="2.7109375" style="14" customWidth="1"/>
    <col min="521" max="522" width="10.7109375" style="14" customWidth="1"/>
    <col min="523" max="523" width="2.7109375" style="14" customWidth="1"/>
    <col min="524" max="525" width="10.7109375" style="14" customWidth="1"/>
    <col min="526" max="526" width="2.7109375" style="14" customWidth="1"/>
    <col min="527" max="528" width="10.7109375" style="14" customWidth="1"/>
    <col min="529" max="529" width="2.7109375" style="14" customWidth="1"/>
    <col min="530" max="531" width="10.7109375" style="14" customWidth="1"/>
    <col min="532" max="532" width="2.7109375" style="14" customWidth="1"/>
    <col min="533" max="534" width="10.7109375" style="14" customWidth="1"/>
    <col min="535" max="535" width="2.7109375" style="14" customWidth="1"/>
    <col min="536" max="537" width="10.7109375" style="14" customWidth="1"/>
    <col min="538" max="538" width="2.7109375" style="14" customWidth="1"/>
    <col min="539" max="540" width="10.7109375" style="14" customWidth="1"/>
    <col min="541" max="541" width="2.7109375" style="14" customWidth="1"/>
    <col min="542" max="543" width="10.7109375" style="14" customWidth="1"/>
    <col min="544" max="544" width="2.7109375" style="14" customWidth="1"/>
    <col min="545" max="546" width="10.7109375" style="14" customWidth="1"/>
    <col min="547" max="547" width="2.7109375" style="14" customWidth="1"/>
    <col min="548" max="549" width="10.7109375" style="14" customWidth="1"/>
    <col min="550" max="550" width="2.7109375" style="14" customWidth="1"/>
    <col min="551" max="552" width="10.7109375" style="14" customWidth="1"/>
    <col min="553" max="553" width="2.7109375" style="14" customWidth="1"/>
    <col min="554" max="555" width="10.7109375" style="14" customWidth="1"/>
    <col min="556" max="556" width="2.7109375" style="14" customWidth="1"/>
    <col min="557" max="558" width="10.7109375" style="14" customWidth="1"/>
    <col min="559" max="559" width="2.7109375" style="14" customWidth="1"/>
    <col min="560" max="561" width="10.7109375" style="14" customWidth="1"/>
    <col min="562" max="562" width="2.7109375" style="14" customWidth="1"/>
    <col min="563" max="564" width="10.7109375" style="14" customWidth="1"/>
    <col min="565" max="565" width="2.7109375" style="14" customWidth="1"/>
    <col min="566" max="567" width="10.7109375" style="14" customWidth="1"/>
    <col min="568" max="568" width="2.7109375" style="14" customWidth="1"/>
    <col min="569" max="570" width="10.7109375" style="14" customWidth="1"/>
    <col min="571" max="571" width="2.7109375" style="14" customWidth="1"/>
    <col min="572" max="573" width="10.7109375" style="14" customWidth="1"/>
    <col min="574" max="574" width="2.7109375" style="14" customWidth="1"/>
    <col min="575" max="576" width="10.7109375" style="14" customWidth="1"/>
    <col min="577" max="577" width="2.7109375" style="14" customWidth="1"/>
    <col min="578" max="579" width="10.7109375" style="14" customWidth="1"/>
    <col min="580" max="580" width="2.7109375" style="14" customWidth="1"/>
    <col min="581" max="582" width="10.7109375" style="14" customWidth="1"/>
    <col min="583" max="583" width="2.7109375" style="14" customWidth="1"/>
    <col min="584" max="585" width="10.7109375" style="14" customWidth="1"/>
    <col min="586" max="586" width="2.7109375" style="14" customWidth="1"/>
    <col min="587" max="588" width="10.7109375" style="14" customWidth="1"/>
    <col min="589" max="589" width="2.7109375" style="14" customWidth="1"/>
    <col min="590" max="591" width="10.7109375" style="14" customWidth="1"/>
    <col min="592" max="592" width="2.7109375" style="14" customWidth="1"/>
    <col min="593" max="594" width="10.7109375" style="14" customWidth="1"/>
    <col min="595" max="595" width="2.7109375" style="14" customWidth="1"/>
    <col min="596" max="597" width="10.7109375" style="14" customWidth="1"/>
    <col min="598" max="598" width="2.7109375" style="14" customWidth="1"/>
    <col min="599" max="600" width="10.7109375" style="14" customWidth="1"/>
    <col min="601" max="601" width="2.7109375" style="14" customWidth="1"/>
    <col min="602" max="603" width="10.7109375" style="14" customWidth="1"/>
    <col min="604" max="604" width="2.7109375" style="14" customWidth="1"/>
    <col min="605" max="606" width="10.7109375" style="14" customWidth="1"/>
    <col min="607" max="607" width="2.7109375" style="14" customWidth="1"/>
    <col min="608" max="609" width="10.7109375" style="14" customWidth="1"/>
    <col min="610" max="610" width="2.7109375" style="14" customWidth="1"/>
    <col min="611" max="612" width="10.7109375" style="14" customWidth="1"/>
    <col min="613" max="613" width="2.7109375" style="14" customWidth="1"/>
    <col min="614" max="615" width="10.7109375" style="14" customWidth="1"/>
    <col min="616" max="616" width="2.7109375" style="14" customWidth="1"/>
    <col min="617" max="618" width="10.7109375" style="14" customWidth="1"/>
    <col min="619" max="619" width="2.7109375" style="14" customWidth="1"/>
    <col min="620" max="621" width="10.7109375" style="14" customWidth="1"/>
    <col min="622" max="622" width="2.7109375" style="14" customWidth="1"/>
    <col min="623" max="624" width="10.7109375" style="14" customWidth="1"/>
    <col min="625" max="625" width="2.7109375" style="14" customWidth="1"/>
    <col min="626" max="627" width="10.7109375" style="14" customWidth="1"/>
    <col min="628" max="628" width="2.7109375" style="14" customWidth="1"/>
    <col min="629" max="630" width="10.7109375" style="14" customWidth="1"/>
    <col min="631" max="631" width="2.7109375" style="14" customWidth="1"/>
    <col min="632" max="633" width="10.7109375" style="14" customWidth="1"/>
    <col min="634" max="634" width="2.7109375" style="14" customWidth="1"/>
    <col min="635" max="636" width="10.7109375" style="14" customWidth="1"/>
    <col min="637" max="637" width="2.7109375" style="14" customWidth="1"/>
    <col min="638" max="639" width="10.7109375" style="14" customWidth="1"/>
    <col min="640" max="640" width="2.7109375" style="14" customWidth="1"/>
    <col min="641" max="642" width="10.7109375" style="14" customWidth="1"/>
    <col min="643" max="643" width="2.7109375" style="14" customWidth="1"/>
    <col min="644" max="645" width="10.7109375" style="14" customWidth="1"/>
    <col min="646" max="646" width="2.7109375" style="14" customWidth="1"/>
    <col min="647" max="648" width="10.7109375" style="14" customWidth="1"/>
    <col min="649" max="649" width="2.7109375" style="14" customWidth="1"/>
    <col min="650" max="651" width="10.7109375" style="14" customWidth="1"/>
    <col min="652" max="652" width="2.7109375" style="14" customWidth="1"/>
    <col min="653" max="654" width="10.7109375" style="14" customWidth="1"/>
    <col min="655" max="655" width="2.7109375" style="14" customWidth="1"/>
    <col min="656" max="657" width="10.7109375" style="14" customWidth="1"/>
    <col min="658" max="658" width="2.7109375" style="14" customWidth="1"/>
    <col min="659" max="660" width="10.7109375" style="14" customWidth="1"/>
    <col min="661" max="661" width="2.7109375" style="14" customWidth="1"/>
    <col min="662" max="663" width="10.7109375" style="14" customWidth="1"/>
    <col min="664" max="664" width="2.7109375" style="14" customWidth="1"/>
    <col min="665" max="666" width="10.7109375" style="14" customWidth="1"/>
    <col min="667" max="667" width="2.7109375" style="14" customWidth="1"/>
    <col min="668" max="669" width="10.7109375" style="14" customWidth="1"/>
    <col min="670" max="670" width="2.7109375" style="14" customWidth="1"/>
    <col min="671" max="672" width="10.7109375" style="14" customWidth="1"/>
    <col min="673" max="673" width="2.7109375" style="14" customWidth="1"/>
    <col min="674" max="675" width="10.7109375" style="14" customWidth="1"/>
    <col min="676" max="676" width="2.7109375" style="14" customWidth="1"/>
    <col min="677" max="678" width="10.7109375" style="14" customWidth="1"/>
    <col min="679" max="679" width="2.7109375" style="14" customWidth="1"/>
    <col min="680" max="681" width="10.7109375" style="14" customWidth="1"/>
    <col min="682" max="682" width="2.7109375" style="14" customWidth="1"/>
    <col min="683" max="684" width="10.7109375" style="14" customWidth="1"/>
    <col min="685" max="685" width="2.7109375" style="14" customWidth="1"/>
    <col min="686" max="687" width="10.7109375" style="14" customWidth="1"/>
    <col min="688" max="688" width="2.7109375" style="14" customWidth="1"/>
    <col min="689" max="690" width="10.7109375" style="14" customWidth="1"/>
    <col min="691" max="691" width="2.7109375" style="14" customWidth="1"/>
    <col min="692" max="693" width="10.7109375" style="14" customWidth="1"/>
    <col min="694" max="694" width="2.7109375" style="14" customWidth="1"/>
    <col min="695" max="696" width="10.7109375" style="14" customWidth="1"/>
    <col min="697" max="697" width="2.7109375" style="14" customWidth="1"/>
    <col min="698" max="699" width="10.7109375" style="14" customWidth="1"/>
    <col min="700" max="700" width="2.7109375" style="14" customWidth="1"/>
    <col min="701" max="702" width="10.7109375" style="14" customWidth="1"/>
    <col min="703" max="703" width="2.7109375" style="14" customWidth="1"/>
    <col min="704" max="705" width="10.7109375" style="14" customWidth="1"/>
    <col min="706" max="706" width="2.7109375" style="14" customWidth="1"/>
    <col min="707" max="708" width="10.7109375" style="14" customWidth="1"/>
    <col min="709" max="709" width="2.7109375" style="14" customWidth="1"/>
    <col min="710" max="711" width="10.7109375" style="14" customWidth="1"/>
    <col min="712" max="712" width="2.7109375" style="14" customWidth="1"/>
    <col min="713" max="714" width="10.7109375" style="14" customWidth="1"/>
    <col min="715" max="715" width="2.7109375" style="14" customWidth="1"/>
    <col min="716" max="717" width="10.7109375" style="14" customWidth="1"/>
    <col min="718" max="718" width="2.7109375" style="14" customWidth="1"/>
    <col min="719" max="720" width="10.7109375" style="14" customWidth="1"/>
    <col min="721" max="721" width="2.7109375" style="14" customWidth="1"/>
    <col min="722" max="723" width="10.7109375" style="14" customWidth="1"/>
    <col min="724" max="724" width="2.7109375" style="14" customWidth="1"/>
    <col min="725" max="726" width="10.7109375" style="14" customWidth="1"/>
    <col min="727" max="727" width="2.7109375" style="14" customWidth="1"/>
    <col min="728" max="729" width="10.7109375" style="14" customWidth="1"/>
    <col min="730" max="730" width="2.7109375" style="14" customWidth="1"/>
    <col min="731" max="732" width="10.7109375" style="14" customWidth="1"/>
    <col min="733" max="733" width="2.7109375" style="14" customWidth="1"/>
    <col min="734" max="735" width="10.7109375" style="14" customWidth="1"/>
    <col min="736" max="736" width="2.7109375" style="14" customWidth="1"/>
    <col min="737" max="738" width="10.7109375" style="14" customWidth="1"/>
    <col min="739" max="739" width="2.7109375" style="14" customWidth="1"/>
    <col min="740" max="741" width="10.7109375" style="14" customWidth="1"/>
    <col min="742" max="742" width="2.7109375" style="14" customWidth="1"/>
    <col min="743" max="744" width="10.7109375" style="14" customWidth="1"/>
    <col min="745" max="745" width="2.7109375" style="14" customWidth="1"/>
    <col min="746" max="747" width="10.7109375" style="14" customWidth="1"/>
    <col min="748" max="748" width="2.7109375" style="14" customWidth="1"/>
    <col min="749" max="750" width="10.7109375" style="14" customWidth="1"/>
    <col min="751" max="751" width="2.7109375" style="14" customWidth="1"/>
    <col min="752" max="753" width="10.7109375" style="14" customWidth="1"/>
    <col min="754" max="754" width="2.7109375" style="14" customWidth="1"/>
    <col min="755" max="756" width="10.7109375" style="14" customWidth="1"/>
    <col min="757" max="757" width="2.7109375" style="14" customWidth="1"/>
    <col min="758" max="759" width="10.7109375" style="14" customWidth="1"/>
    <col min="760" max="760" width="2.7109375" style="14" customWidth="1"/>
    <col min="761" max="762" width="10.7109375" style="14" customWidth="1"/>
    <col min="763" max="763" width="2.7109375" style="14" customWidth="1"/>
    <col min="764" max="765" width="10.7109375" style="14" customWidth="1"/>
    <col min="766" max="766" width="2.7109375" style="14" customWidth="1"/>
    <col min="767" max="768" width="10.7109375" style="14" customWidth="1"/>
    <col min="769" max="769" width="2.7109375" style="14" customWidth="1"/>
    <col min="770" max="771" width="10.7109375" style="14" customWidth="1"/>
    <col min="772" max="772" width="2.7109375" style="14" customWidth="1"/>
    <col min="773" max="774" width="10.7109375" style="14" customWidth="1"/>
    <col min="775" max="775" width="2.7109375" style="14" customWidth="1"/>
    <col min="776" max="777" width="10.7109375" style="14" customWidth="1"/>
    <col min="778" max="778" width="2.7109375" style="14" customWidth="1"/>
    <col min="779" max="780" width="10.7109375" style="14" customWidth="1"/>
    <col min="781" max="781" width="2.7109375" style="14" customWidth="1"/>
    <col min="782" max="783" width="10.7109375" style="14" customWidth="1"/>
    <col min="784" max="784" width="2.7109375" style="14" customWidth="1"/>
    <col min="785" max="786" width="10.7109375" style="14" customWidth="1"/>
    <col min="787" max="787" width="2.7109375" style="14" customWidth="1"/>
    <col min="788" max="789" width="10.7109375" style="14" customWidth="1"/>
    <col min="790" max="790" width="2.7109375" style="14" customWidth="1"/>
    <col min="791" max="792" width="10.7109375" style="14" customWidth="1"/>
    <col min="793" max="793" width="2.7109375" style="14" customWidth="1"/>
    <col min="794" max="795" width="10.7109375" style="14" customWidth="1"/>
    <col min="796" max="796" width="2.7109375" style="14" customWidth="1"/>
    <col min="797" max="798" width="10.7109375" style="14" customWidth="1"/>
    <col min="799" max="799" width="2.7109375" style="14" customWidth="1"/>
    <col min="800" max="801" width="10.7109375" style="14" customWidth="1"/>
    <col min="802" max="802" width="2.7109375" style="14" customWidth="1"/>
    <col min="803" max="804" width="10.7109375" style="14" customWidth="1"/>
    <col min="805" max="805" width="2.7109375" style="14" customWidth="1"/>
    <col min="806" max="807" width="10.7109375" style="14" customWidth="1"/>
    <col min="808" max="808" width="2.7109375" style="14" customWidth="1"/>
    <col min="809" max="810" width="10.7109375" style="14" customWidth="1"/>
    <col min="811" max="811" width="2.7109375" style="14" customWidth="1"/>
    <col min="812" max="813" width="10.7109375" style="14" customWidth="1"/>
    <col min="814" max="814" width="2.7109375" style="14" customWidth="1"/>
    <col min="815" max="816" width="10.7109375" style="14" customWidth="1"/>
    <col min="817" max="817" width="2.7109375" style="14" customWidth="1"/>
    <col min="818" max="819" width="10.7109375" style="14" customWidth="1"/>
    <col min="820" max="820" width="2.7109375" style="14" customWidth="1"/>
    <col min="821" max="822" width="10.7109375" style="14" customWidth="1"/>
    <col min="823" max="823" width="2.7109375" style="14" customWidth="1"/>
    <col min="824" max="825" width="10.7109375" style="14" customWidth="1"/>
    <col min="826" max="826" width="2.7109375" style="14" customWidth="1"/>
    <col min="827" max="828" width="10.7109375" style="14" customWidth="1"/>
    <col min="829" max="829" width="2.7109375" style="14" customWidth="1"/>
    <col min="830" max="831" width="10.7109375" style="14" customWidth="1"/>
    <col min="832" max="832" width="2.7109375" style="14" customWidth="1"/>
    <col min="833" max="834" width="10.7109375" style="14" customWidth="1"/>
    <col min="835" max="835" width="2.7109375" style="14" customWidth="1"/>
    <col min="836" max="837" width="10.7109375" style="14" customWidth="1"/>
    <col min="838" max="838" width="2.7109375" style="14" customWidth="1"/>
    <col min="839" max="840" width="10.7109375" style="14" customWidth="1"/>
    <col min="841" max="841" width="2.7109375" style="14" customWidth="1"/>
    <col min="842" max="843" width="10.7109375" style="14" customWidth="1"/>
    <col min="844" max="844" width="2.7109375" style="14" customWidth="1"/>
    <col min="845" max="846" width="10.7109375" style="14" customWidth="1"/>
    <col min="847" max="847" width="2.7109375" style="14" customWidth="1"/>
    <col min="848" max="849" width="10.7109375" style="14" customWidth="1"/>
    <col min="850" max="850" width="2.7109375" style="14" customWidth="1"/>
    <col min="851" max="852" width="10.7109375" style="14" customWidth="1"/>
    <col min="853" max="853" width="2.7109375" style="14" customWidth="1"/>
    <col min="854" max="855" width="10.7109375" style="14" customWidth="1"/>
    <col min="856" max="856" width="2.7109375" style="14" customWidth="1"/>
    <col min="857" max="858" width="10.7109375" style="14" customWidth="1"/>
    <col min="859" max="859" width="2.7109375" style="14" customWidth="1"/>
    <col min="860" max="861" width="10.7109375" style="14" customWidth="1"/>
    <col min="862" max="862" width="2.7109375" style="14" customWidth="1"/>
    <col min="863" max="864" width="10.7109375" style="14" customWidth="1"/>
    <col min="865" max="865" width="2.7109375" style="14" customWidth="1"/>
    <col min="866" max="867" width="10.7109375" style="14" customWidth="1"/>
    <col min="868" max="868" width="2.7109375" style="14" customWidth="1"/>
    <col min="869" max="870" width="10.7109375" style="14" customWidth="1"/>
    <col min="871" max="871" width="2.7109375" style="14" customWidth="1"/>
    <col min="872" max="873" width="10.7109375" style="14" customWidth="1"/>
    <col min="874" max="874" width="2.7109375" style="14" customWidth="1"/>
    <col min="875" max="876" width="10.7109375" style="14" customWidth="1"/>
    <col min="877" max="877" width="2.7109375" style="14" customWidth="1"/>
    <col min="878" max="879" width="10.7109375" style="14" customWidth="1"/>
    <col min="880" max="880" width="2.7109375" style="14" customWidth="1"/>
    <col min="881" max="882" width="10.7109375" style="14" customWidth="1"/>
    <col min="883" max="883" width="2.7109375" style="14" customWidth="1"/>
    <col min="884" max="885" width="10.7109375" style="14" customWidth="1"/>
    <col min="886" max="886" width="2.7109375" style="14" customWidth="1"/>
    <col min="887" max="888" width="10.7109375" style="14" customWidth="1"/>
    <col min="889" max="889" width="2.7109375" style="14" customWidth="1"/>
    <col min="890" max="891" width="10.7109375" style="14" customWidth="1"/>
    <col min="892" max="892" width="2.7109375" style="14" customWidth="1"/>
    <col min="893" max="894" width="10.7109375" style="14" customWidth="1"/>
    <col min="895" max="895" width="2.7109375" style="14" customWidth="1"/>
    <col min="896" max="897" width="10.7109375" style="14" customWidth="1"/>
    <col min="898" max="898" width="2.7109375" style="14" customWidth="1"/>
    <col min="899" max="900" width="10.7109375" style="14" customWidth="1"/>
    <col min="901" max="901" width="2.7109375" style="14" customWidth="1"/>
    <col min="902" max="903" width="10.7109375" style="14" customWidth="1"/>
    <col min="904" max="904" width="2.7109375" style="14" customWidth="1"/>
    <col min="905" max="906" width="10.7109375" style="14" customWidth="1"/>
    <col min="907" max="907" width="2.7109375" style="14" customWidth="1"/>
    <col min="908" max="909" width="10.7109375" style="14" customWidth="1"/>
    <col min="910" max="910" width="2.7109375" style="14" customWidth="1"/>
    <col min="911" max="912" width="10.7109375" style="14" customWidth="1"/>
    <col min="913" max="913" width="2.7109375" style="14" customWidth="1"/>
    <col min="914" max="915" width="10.7109375" style="14" customWidth="1"/>
    <col min="916" max="916" width="2.7109375" style="14" customWidth="1"/>
    <col min="917" max="918" width="10.7109375" style="14" customWidth="1"/>
    <col min="919" max="919" width="2.7109375" style="14" customWidth="1"/>
    <col min="920" max="921" width="10.7109375" style="14" customWidth="1"/>
    <col min="922" max="922" width="2.7109375" style="14" customWidth="1"/>
    <col min="923" max="924" width="10.7109375" style="14" customWidth="1"/>
    <col min="925" max="925" width="2.7109375" style="14" customWidth="1"/>
    <col min="926" max="927" width="10.7109375" style="14" customWidth="1"/>
    <col min="928" max="928" width="2.7109375" style="14" customWidth="1"/>
    <col min="929" max="930" width="10.7109375" style="14" customWidth="1"/>
    <col min="931" max="931" width="2.7109375" style="14" customWidth="1"/>
    <col min="932" max="933" width="10.7109375" style="14" customWidth="1"/>
    <col min="934" max="934" width="2.7109375" style="14" customWidth="1"/>
    <col min="935" max="936" width="10.7109375" style="14" customWidth="1"/>
    <col min="937" max="937" width="2.7109375" style="14" customWidth="1"/>
    <col min="938" max="939" width="10.7109375" style="14" customWidth="1"/>
    <col min="940" max="940" width="2.7109375" style="14" customWidth="1"/>
    <col min="941" max="942" width="10.7109375" style="14" customWidth="1"/>
    <col min="943" max="943" width="2.7109375" style="14" customWidth="1"/>
    <col min="944" max="945" width="10.7109375" style="14" customWidth="1"/>
    <col min="946" max="946" width="2.7109375" style="14" customWidth="1"/>
    <col min="947" max="948" width="10.7109375" style="14" customWidth="1"/>
    <col min="949" max="949" width="2.7109375" style="14" customWidth="1"/>
    <col min="950" max="951" width="10.7109375" style="14" customWidth="1"/>
    <col min="952" max="952" width="2.7109375" style="14" customWidth="1"/>
    <col min="953" max="954" width="10.7109375" style="14" customWidth="1"/>
    <col min="955" max="955" width="2.7109375" style="14" customWidth="1"/>
    <col min="956" max="957" width="10.7109375" style="14" customWidth="1"/>
    <col min="958" max="958" width="2.7109375" style="14" customWidth="1"/>
    <col min="959" max="960" width="10.7109375" style="14" customWidth="1"/>
    <col min="961" max="961" width="2.7109375" style="14" customWidth="1"/>
    <col min="962" max="963" width="10.7109375" style="14" customWidth="1"/>
    <col min="964" max="964" width="2.7109375" style="14" customWidth="1"/>
    <col min="965" max="966" width="10.7109375" style="14" customWidth="1"/>
    <col min="967" max="967" width="2.7109375" style="14" customWidth="1"/>
    <col min="968" max="969" width="10.7109375" style="14" customWidth="1"/>
    <col min="970" max="970" width="2.7109375" style="14" customWidth="1"/>
    <col min="971" max="972" width="10.7109375" style="14" customWidth="1"/>
    <col min="973" max="973" width="2.7109375" style="14" customWidth="1"/>
    <col min="974" max="975" width="10.7109375" style="14" customWidth="1"/>
    <col min="976" max="976" width="2.7109375" style="14" customWidth="1"/>
    <col min="977" max="978" width="10.7109375" style="14" customWidth="1"/>
    <col min="979" max="979" width="2.7109375" style="14" customWidth="1"/>
    <col min="980" max="981" width="10.7109375" style="14" customWidth="1"/>
    <col min="982" max="982" width="2.7109375" style="14" customWidth="1"/>
    <col min="983" max="984" width="10.7109375" style="14" customWidth="1"/>
    <col min="985" max="985" width="2.7109375" style="14" customWidth="1"/>
    <col min="986" max="987" width="10.7109375" style="14" customWidth="1"/>
    <col min="988" max="988" width="2.7109375" style="14" customWidth="1"/>
    <col min="989" max="990" width="10.7109375" style="14" customWidth="1"/>
    <col min="991" max="991" width="2.7109375" style="14" customWidth="1"/>
    <col min="992" max="993" width="10.7109375" style="14" customWidth="1"/>
    <col min="994" max="994" width="2.7109375" style="14" customWidth="1"/>
    <col min="995" max="996" width="10.7109375" style="14" customWidth="1"/>
    <col min="997" max="997" width="2.7109375" style="14" customWidth="1"/>
    <col min="998" max="999" width="10.7109375" style="14" customWidth="1"/>
    <col min="1000" max="1000" width="2.7109375" style="14" customWidth="1"/>
    <col min="1001" max="1002" width="10.7109375" style="14" customWidth="1"/>
    <col min="1003" max="1003" width="2.7109375" style="14" customWidth="1"/>
    <col min="1004" max="1005" width="10.7109375" style="14" customWidth="1"/>
    <col min="1006" max="1006" width="2.7109375" style="14" customWidth="1"/>
    <col min="1007" max="1008" width="10.7109375" style="14" customWidth="1"/>
    <col min="1009" max="1009" width="2.7109375" style="14" customWidth="1"/>
    <col min="1010" max="1011" width="10.7109375" style="14" customWidth="1"/>
    <col min="1012" max="1012" width="2.7109375" style="14" customWidth="1"/>
    <col min="1013" max="1014" width="10.7109375" style="14" customWidth="1"/>
    <col min="1015" max="1015" width="2.7109375" style="14" customWidth="1"/>
    <col min="1016" max="1017" width="10.7109375" style="14" customWidth="1"/>
    <col min="1018" max="1018" width="2.7109375" style="14" customWidth="1"/>
    <col min="1019" max="1020" width="10.7109375" style="14" customWidth="1"/>
    <col min="1021" max="1021" width="2.7109375" style="14" customWidth="1"/>
    <col min="1022" max="1023" width="10.7109375" style="14" customWidth="1"/>
    <col min="1024" max="1024" width="2.7109375" style="14" customWidth="1"/>
    <col min="1025" max="1026" width="10.7109375" style="14" customWidth="1"/>
    <col min="1027" max="1027" width="2.7109375" style="14" customWidth="1"/>
    <col min="1028" max="1029" width="10.7109375" style="14" customWidth="1"/>
    <col min="1030" max="1030" width="2.7109375" style="14" customWidth="1"/>
    <col min="1031" max="1032" width="10.7109375" style="14" customWidth="1"/>
    <col min="1033" max="1033" width="2.7109375" style="14" customWidth="1"/>
    <col min="1034" max="1035" width="10.7109375" style="14" customWidth="1"/>
    <col min="1036" max="1036" width="2.7109375" style="14" customWidth="1"/>
    <col min="1037" max="1038" width="10.7109375" style="14" customWidth="1"/>
    <col min="1039" max="1039" width="2.7109375" style="14" customWidth="1"/>
    <col min="1040" max="1041" width="10.7109375" style="14" customWidth="1"/>
    <col min="1042" max="1042" width="2.7109375" style="14" customWidth="1"/>
    <col min="1043" max="1044" width="10.7109375" style="14" customWidth="1"/>
    <col min="1045" max="1045" width="2.7109375" style="14" customWidth="1"/>
    <col min="1046" max="1047" width="10.7109375" style="14" customWidth="1"/>
    <col min="1048" max="1048" width="2.7109375" style="14" customWidth="1"/>
    <col min="1049" max="1050" width="10.7109375" style="14" customWidth="1"/>
    <col min="1051" max="1051" width="2.7109375" style="14" customWidth="1"/>
    <col min="1052" max="1053" width="10.7109375" style="14" customWidth="1"/>
    <col min="1054" max="1054" width="2.7109375" style="14" customWidth="1"/>
    <col min="1055" max="1056" width="10.7109375" style="14" customWidth="1"/>
    <col min="1057" max="1057" width="2.7109375" style="14" customWidth="1"/>
    <col min="1058" max="1059" width="10.7109375" style="14" customWidth="1"/>
    <col min="1060" max="1060" width="2.7109375" style="14" customWidth="1"/>
    <col min="1061" max="1062" width="10.7109375" style="14" customWidth="1"/>
    <col min="1063" max="1063" width="2.7109375" style="14" customWidth="1"/>
    <col min="1064" max="1065" width="10.7109375" style="14" customWidth="1"/>
    <col min="1066" max="1066" width="2.7109375" style="14" customWidth="1"/>
    <col min="1067" max="1068" width="10.7109375" style="14" customWidth="1"/>
    <col min="1069" max="1069" width="2.7109375" style="14" customWidth="1"/>
    <col min="1070" max="1071" width="10.7109375" style="14" customWidth="1"/>
    <col min="1072" max="1072" width="2.7109375" style="14" customWidth="1"/>
    <col min="1073" max="1074" width="10.7109375" style="14" customWidth="1"/>
    <col min="1075" max="1075" width="2.7109375" style="14" customWidth="1"/>
    <col min="1076" max="1077" width="10.7109375" style="14" customWidth="1"/>
    <col min="1078" max="1078" width="2.7109375" style="14" customWidth="1"/>
    <col min="1079" max="1080" width="10.7109375" style="14" customWidth="1"/>
    <col min="1081" max="1081" width="2.7109375" style="14" customWidth="1"/>
    <col min="1082" max="1083" width="10.7109375" style="14" customWidth="1"/>
    <col min="1084" max="1084" width="2.7109375" style="14" customWidth="1"/>
    <col min="1085" max="1086" width="10.7109375" style="14" customWidth="1"/>
    <col min="1087" max="1087" width="2.7109375" style="14" customWidth="1"/>
    <col min="1088" max="1089" width="10.7109375" style="14" customWidth="1"/>
    <col min="1090" max="1090" width="2.7109375" style="14" customWidth="1"/>
    <col min="1091" max="1092" width="10.7109375" style="14" customWidth="1"/>
    <col min="1093" max="1093" width="2.7109375" style="14" customWidth="1"/>
    <col min="1094" max="1095" width="10.7109375" style="14" customWidth="1"/>
    <col min="1096" max="1096" width="2.7109375" style="14" customWidth="1"/>
    <col min="1097" max="1098" width="10.7109375" style="14" customWidth="1"/>
    <col min="1099" max="1099" width="2.7109375" style="14" customWidth="1"/>
    <col min="1100" max="1101" width="10.7109375" style="14" customWidth="1"/>
    <col min="1102" max="1102" width="2.7109375" style="14" customWidth="1"/>
    <col min="1103" max="1104" width="10.7109375" style="14" customWidth="1"/>
    <col min="1105" max="1105" width="2.7109375" style="14" customWidth="1"/>
    <col min="1106" max="1107" width="10.7109375" style="14" customWidth="1"/>
    <col min="1108" max="1108" width="2.7109375" style="14" customWidth="1"/>
    <col min="1109" max="1110" width="10.7109375" style="14" customWidth="1"/>
    <col min="1111" max="1111" width="2.7109375" style="14" customWidth="1"/>
    <col min="1112" max="1113" width="10.7109375" style="14" customWidth="1"/>
    <col min="1114" max="1114" width="2.7109375" style="14" customWidth="1"/>
    <col min="1115" max="1116" width="10.7109375" style="14" customWidth="1"/>
    <col min="1117" max="1117" width="2.7109375" style="14" customWidth="1"/>
    <col min="1118" max="1119" width="10.7109375" style="14" customWidth="1"/>
    <col min="1120" max="1120" width="2.7109375" style="14" customWidth="1"/>
    <col min="1121" max="1122" width="10.7109375" style="14" customWidth="1"/>
    <col min="1123" max="1123" width="2.7109375" style="14" customWidth="1"/>
    <col min="1124" max="1125" width="10.7109375" style="14" customWidth="1"/>
    <col min="1126" max="1126" width="2.7109375" style="14" customWidth="1"/>
    <col min="1127" max="1128" width="10.7109375" style="14" customWidth="1"/>
    <col min="1129" max="1129" width="2.7109375" style="14" customWidth="1"/>
    <col min="1130" max="1131" width="10.7109375" style="14" customWidth="1"/>
    <col min="1132" max="1132" width="2.7109375" style="14" customWidth="1"/>
    <col min="1133" max="1134" width="10.7109375" style="14" customWidth="1"/>
    <col min="1135" max="1135" width="2.7109375" style="14" customWidth="1"/>
    <col min="1136" max="1137" width="10.7109375" style="14" customWidth="1"/>
    <col min="1138" max="1138" width="2.7109375" style="14" customWidth="1"/>
    <col min="1139" max="1140" width="10.7109375" style="14" customWidth="1"/>
    <col min="1141" max="1141" width="2.7109375" style="14" customWidth="1"/>
    <col min="1142" max="1143" width="10.7109375" style="14" customWidth="1"/>
    <col min="1144" max="1144" width="2.7109375" style="14" customWidth="1"/>
    <col min="1145" max="1146" width="10.7109375" style="14" customWidth="1"/>
    <col min="1147" max="1147" width="2.7109375" style="14" customWidth="1"/>
    <col min="1148" max="1149" width="10.7109375" style="14" customWidth="1"/>
    <col min="1150" max="1150" width="2.7109375" style="14" customWidth="1"/>
    <col min="1151" max="1152" width="10.7109375" style="14" customWidth="1"/>
    <col min="1153" max="1153" width="2.7109375" style="14" customWidth="1"/>
    <col min="1154" max="1155" width="10.7109375" style="14" customWidth="1"/>
    <col min="1156" max="1156" width="2.7109375" style="14" customWidth="1"/>
    <col min="1157" max="1158" width="10.7109375" style="14" customWidth="1"/>
    <col min="1159" max="1159" width="2.7109375" style="14" customWidth="1"/>
    <col min="1160" max="1161" width="10.7109375" style="14" customWidth="1"/>
    <col min="1162" max="1162" width="2.7109375" style="14" customWidth="1"/>
    <col min="1163" max="1164" width="10.7109375" style="14" customWidth="1"/>
    <col min="1165" max="1165" width="2.7109375" style="14" customWidth="1"/>
    <col min="1166" max="1167" width="10.7109375" style="14" customWidth="1"/>
    <col min="1168" max="1168" width="2.7109375" style="14" customWidth="1"/>
    <col min="1169" max="1170" width="10.7109375" style="14" customWidth="1"/>
    <col min="1171" max="1171" width="2.7109375" style="14" customWidth="1"/>
    <col min="1172" max="1173" width="10.7109375" style="14" customWidth="1"/>
    <col min="1174" max="1174" width="2.7109375" style="14" customWidth="1"/>
    <col min="1175" max="1176" width="10.7109375" style="14" customWidth="1"/>
    <col min="1177" max="1177" width="2.7109375" style="14" customWidth="1"/>
    <col min="1178" max="1179" width="10.7109375" style="14" customWidth="1"/>
    <col min="1180" max="1180" width="2.7109375" style="14" customWidth="1"/>
    <col min="1181" max="1182" width="10.7109375" style="14" customWidth="1"/>
    <col min="1183" max="1183" width="2.7109375" style="14" customWidth="1"/>
    <col min="1184" max="1185" width="10.7109375" style="14" customWidth="1"/>
    <col min="1186" max="1186" width="2.7109375" style="14" customWidth="1"/>
    <col min="1187" max="1188" width="10.7109375" style="14" customWidth="1"/>
    <col min="1189" max="1189" width="2.7109375" style="14" customWidth="1"/>
    <col min="1190" max="1191" width="10.7109375" style="14" customWidth="1"/>
    <col min="1192" max="1192" width="2.7109375" style="14" customWidth="1"/>
    <col min="1193" max="1194" width="10.7109375" style="14" customWidth="1"/>
    <col min="1195" max="1195" width="2.7109375" style="14" customWidth="1"/>
    <col min="1196" max="1197" width="10.7109375" style="14" customWidth="1"/>
    <col min="1198" max="1198" width="2.7109375" style="14" customWidth="1"/>
    <col min="1199" max="1200" width="10.7109375" style="14" customWidth="1"/>
    <col min="1201" max="1201" width="2.7109375" style="14" customWidth="1"/>
    <col min="1202" max="1203" width="10.7109375" style="14" customWidth="1"/>
    <col min="1204" max="1204" width="2.7109375" style="14" customWidth="1"/>
    <col min="1205" max="1206" width="10.7109375" style="14" customWidth="1"/>
    <col min="1207" max="1207" width="2.7109375" style="14" customWidth="1"/>
    <col min="1208" max="1209" width="10.7109375" style="14" customWidth="1"/>
    <col min="1210" max="1210" width="2.7109375" style="14" customWidth="1"/>
    <col min="1211" max="1212" width="10.7109375" style="14" customWidth="1"/>
    <col min="1213" max="1213" width="2.7109375" style="14" customWidth="1"/>
    <col min="1214" max="1215" width="10.7109375" style="14" customWidth="1"/>
    <col min="1216" max="1216" width="2.7109375" style="14" customWidth="1"/>
    <col min="1217" max="1218" width="10.7109375" style="14" customWidth="1"/>
    <col min="1219" max="1219" width="2.7109375" style="14" customWidth="1"/>
    <col min="1220" max="1221" width="10.7109375" style="14" customWidth="1"/>
    <col min="1222" max="1222" width="2.7109375" style="14" customWidth="1"/>
    <col min="1223" max="1224" width="10.7109375" style="14" customWidth="1"/>
    <col min="1225" max="1225" width="2.7109375" style="14" customWidth="1"/>
    <col min="1226" max="1227" width="10.7109375" style="14" customWidth="1"/>
    <col min="1228" max="1228" width="2.7109375" style="14" customWidth="1"/>
    <col min="1229" max="1230" width="10.7109375" style="14" customWidth="1"/>
    <col min="1231" max="1231" width="2.7109375" style="14" customWidth="1"/>
    <col min="1232" max="1233" width="10.7109375" style="14" customWidth="1"/>
    <col min="1234" max="1234" width="2.7109375" style="14" customWidth="1"/>
    <col min="1235" max="1236" width="10.7109375" style="14" customWidth="1"/>
    <col min="1237" max="1237" width="2.7109375" style="14" customWidth="1"/>
    <col min="1238" max="1239" width="10.7109375" style="14" customWidth="1"/>
    <col min="1240" max="1240" width="2.7109375" style="14" customWidth="1"/>
    <col min="1241" max="1242" width="10.7109375" style="14" customWidth="1"/>
    <col min="1243" max="1243" width="2.7109375" style="14" customWidth="1"/>
    <col min="1244" max="1245" width="10.7109375" style="14" customWidth="1"/>
    <col min="1246" max="1246" width="2.7109375" style="14" customWidth="1"/>
    <col min="1247" max="1248" width="10.7109375" style="14" customWidth="1"/>
    <col min="1249" max="1249" width="2.7109375" style="14" customWidth="1"/>
    <col min="1250" max="1251" width="10.7109375" style="14" customWidth="1"/>
    <col min="1252" max="1252" width="2.7109375" style="14" customWidth="1"/>
    <col min="1253" max="1254" width="10.7109375" style="14" customWidth="1"/>
    <col min="1255" max="1255" width="2.7109375" style="14" customWidth="1"/>
    <col min="1256" max="1257" width="10.7109375" style="14" customWidth="1"/>
    <col min="1258" max="1258" width="2.7109375" style="14" customWidth="1"/>
    <col min="1259" max="1260" width="10.7109375" style="14" customWidth="1"/>
    <col min="1261" max="1261" width="2.7109375" style="14" customWidth="1"/>
    <col min="1262" max="1263" width="10.7109375" style="14" customWidth="1"/>
    <col min="1264" max="1264" width="2.7109375" style="14" customWidth="1"/>
    <col min="1265" max="1266" width="10.7109375" style="14" customWidth="1"/>
    <col min="1267" max="1267" width="2.7109375" style="14" customWidth="1"/>
    <col min="1268" max="1269" width="10.7109375" style="14" customWidth="1"/>
    <col min="1270" max="1270" width="2.7109375" style="14" customWidth="1"/>
    <col min="1271" max="1272" width="10.7109375" style="14" customWidth="1"/>
    <col min="1273" max="1273" width="2.7109375" style="14" customWidth="1"/>
    <col min="1274" max="1275" width="10.7109375" style="14" customWidth="1"/>
    <col min="1276" max="1276" width="2.7109375" style="14" customWidth="1"/>
    <col min="1277" max="1278" width="10.7109375" style="14" customWidth="1"/>
    <col min="1279" max="1279" width="2.7109375" style="14" customWidth="1"/>
    <col min="1280" max="1281" width="10.7109375" style="14" customWidth="1"/>
    <col min="1282" max="1282" width="2.7109375" style="14" customWidth="1"/>
    <col min="1283" max="1284" width="10.7109375" style="14" customWidth="1"/>
    <col min="1285" max="1285" width="2.7109375" style="14" customWidth="1"/>
    <col min="1286" max="1287" width="10.7109375" style="14" customWidth="1"/>
    <col min="1288" max="1288" width="2.7109375" style="14" customWidth="1"/>
    <col min="1289" max="1290" width="10.7109375" style="14" customWidth="1"/>
    <col min="1291" max="1291" width="2.7109375" style="14" customWidth="1"/>
    <col min="1292" max="1293" width="10.7109375" style="14" customWidth="1"/>
    <col min="1294" max="1294" width="2.7109375" style="14" customWidth="1"/>
    <col min="1295" max="1296" width="10.7109375" style="14" customWidth="1"/>
    <col min="1297" max="1297" width="2.7109375" style="14" customWidth="1"/>
    <col min="1298" max="1299" width="10.7109375" style="14" customWidth="1"/>
    <col min="1300" max="1300" width="2.7109375" style="14" customWidth="1"/>
    <col min="1301" max="1302" width="10.7109375" style="14" customWidth="1"/>
    <col min="1303" max="1303" width="2.7109375" style="14" customWidth="1"/>
    <col min="1304" max="1305" width="10.7109375" style="14" customWidth="1"/>
    <col min="1306" max="1306" width="2.7109375" style="14" customWidth="1"/>
    <col min="1307" max="1308" width="10.7109375" style="14" customWidth="1"/>
    <col min="1309" max="1309" width="2.7109375" style="14" customWidth="1"/>
    <col min="1310" max="1311" width="10.7109375" style="14" customWidth="1"/>
    <col min="1312" max="1312" width="2.7109375" style="14" customWidth="1"/>
    <col min="1313" max="1314" width="10.7109375" style="14" customWidth="1"/>
    <col min="1315" max="1315" width="2.7109375" style="14" customWidth="1"/>
    <col min="1316" max="1317" width="10.7109375" style="14" customWidth="1"/>
    <col min="1318" max="1318" width="2.7109375" style="14" customWidth="1"/>
    <col min="1319" max="1320" width="10.7109375" style="14" customWidth="1"/>
    <col min="1321" max="1321" width="2.7109375" style="14" customWidth="1"/>
    <col min="1322" max="1323" width="10.7109375" style="14" customWidth="1"/>
    <col min="1324" max="1324" width="2.7109375" style="14" customWidth="1"/>
    <col min="1325" max="1326" width="10.7109375" style="14" customWidth="1"/>
    <col min="1327" max="1327" width="2.7109375" style="14" customWidth="1"/>
    <col min="1328" max="1329" width="10.7109375" style="14" customWidth="1"/>
    <col min="1330" max="1330" width="2.7109375" style="14" customWidth="1"/>
    <col min="1331" max="1332" width="10.7109375" style="14" customWidth="1"/>
    <col min="1333" max="1333" width="2.7109375" style="14" customWidth="1"/>
    <col min="1334" max="1335" width="10.7109375" style="14" customWidth="1"/>
    <col min="1336" max="1336" width="2.7109375" style="14" customWidth="1"/>
    <col min="1337" max="1338" width="10.7109375" style="14" customWidth="1"/>
    <col min="1339" max="1339" width="2.7109375" style="14" customWidth="1"/>
    <col min="1340" max="1341" width="10.7109375" style="14" customWidth="1"/>
    <col min="1342" max="1342" width="2.7109375" style="14" customWidth="1"/>
    <col min="1343" max="1344" width="10.7109375" style="14" customWidth="1"/>
    <col min="1345" max="1345" width="2.7109375" style="14" customWidth="1"/>
    <col min="1346" max="1347" width="10.7109375" style="14" customWidth="1"/>
    <col min="1348" max="1348" width="2.7109375" style="14" customWidth="1"/>
    <col min="1349" max="1350" width="10.7109375" style="14" customWidth="1"/>
    <col min="1351" max="1351" width="2.7109375" style="14" customWidth="1"/>
    <col min="1352" max="1353" width="10.7109375" style="14" customWidth="1"/>
    <col min="1354" max="1354" width="2.7109375" style="14" customWidth="1"/>
    <col min="1355" max="1356" width="10.7109375" style="14" customWidth="1"/>
    <col min="1357" max="1357" width="2.7109375" style="14" customWidth="1"/>
    <col min="1358" max="1359" width="10.7109375" style="14" customWidth="1"/>
    <col min="1360" max="1360" width="2.7109375" style="14" customWidth="1"/>
    <col min="1361" max="1362" width="10.7109375" style="14" customWidth="1"/>
    <col min="1363" max="1363" width="2.7109375" style="14" customWidth="1"/>
    <col min="1364" max="1365" width="10.7109375" style="14" customWidth="1"/>
    <col min="1366" max="1366" width="2.7109375" style="14" customWidth="1"/>
    <col min="1367" max="1368" width="10.7109375" style="14" customWidth="1"/>
    <col min="1369" max="1369" width="2.7109375" style="14" customWidth="1"/>
    <col min="1370" max="1371" width="10.7109375" style="14" customWidth="1"/>
    <col min="1372" max="1372" width="2.7109375" style="14" customWidth="1"/>
    <col min="1373" max="1374" width="10.7109375" style="14" customWidth="1"/>
    <col min="1375" max="1375" width="2.7109375" style="14" customWidth="1"/>
    <col min="1376" max="1377" width="10.7109375" style="14" customWidth="1"/>
    <col min="1378" max="1378" width="2.7109375" style="14" customWidth="1"/>
    <col min="1379" max="1380" width="10.7109375" style="14" customWidth="1"/>
    <col min="1381" max="1381" width="2.7109375" style="14" customWidth="1"/>
    <col min="1382" max="1383" width="10.7109375" style="14" customWidth="1"/>
    <col min="1384" max="1384" width="2.7109375" style="14" customWidth="1"/>
    <col min="1385" max="1386" width="10.7109375" style="14" customWidth="1"/>
    <col min="1387" max="1387" width="2.7109375" style="14" customWidth="1"/>
    <col min="1388" max="1389" width="10.7109375" style="14" customWidth="1"/>
    <col min="1390" max="1390" width="2.7109375" style="14" customWidth="1"/>
    <col min="1391" max="1392" width="10.7109375" style="14" customWidth="1"/>
    <col min="1393" max="1393" width="2.7109375" style="14" customWidth="1"/>
    <col min="1394" max="1395" width="10.7109375" style="14" customWidth="1"/>
    <col min="1396" max="1396" width="2.7109375" style="14" customWidth="1"/>
    <col min="1397" max="1398" width="10.7109375" style="14" customWidth="1"/>
    <col min="1399" max="1399" width="2.7109375" style="14" customWidth="1"/>
    <col min="1400" max="1401" width="10.7109375" style="14" customWidth="1"/>
    <col min="1402" max="1402" width="2.7109375" style="14" customWidth="1"/>
    <col min="1403" max="1404" width="10.7109375" style="14" customWidth="1"/>
    <col min="1405" max="1405" width="2.7109375" style="14" customWidth="1"/>
    <col min="1406" max="1407" width="10.7109375" style="14" customWidth="1"/>
    <col min="1408" max="1408" width="2.7109375" style="14" customWidth="1"/>
    <col min="1409" max="1410" width="10.7109375" style="14" customWidth="1"/>
    <col min="1411" max="1411" width="2.7109375" style="14" customWidth="1"/>
    <col min="1412" max="1413" width="10.7109375" style="14" customWidth="1"/>
    <col min="1414" max="1414" width="2.7109375" style="14" customWidth="1"/>
    <col min="1415" max="1416" width="10.7109375" style="14" customWidth="1"/>
    <col min="1417" max="1417" width="2.7109375" style="14" customWidth="1"/>
    <col min="1418" max="1419" width="10.7109375" style="14" customWidth="1"/>
    <col min="1420" max="1420" width="2.7109375" style="14" customWidth="1"/>
    <col min="1421" max="1422" width="10.7109375" style="14" customWidth="1"/>
    <col min="1423" max="1423" width="2.7109375" style="14" customWidth="1"/>
    <col min="1424" max="1425" width="10.7109375" style="14" customWidth="1"/>
    <col min="1426" max="1426" width="2.7109375" style="14" customWidth="1"/>
    <col min="1427" max="1428" width="10.7109375" style="14" customWidth="1"/>
    <col min="1429" max="1429" width="2.7109375" style="14" customWidth="1"/>
    <col min="1430" max="1431" width="10.7109375" style="14" customWidth="1"/>
    <col min="1432" max="1432" width="2.7109375" style="14" customWidth="1"/>
    <col min="1433" max="1434" width="10.7109375" style="14" customWidth="1"/>
    <col min="1435" max="1435" width="2.7109375" style="14" customWidth="1"/>
    <col min="1436" max="1437" width="10.7109375" style="14" customWidth="1"/>
    <col min="1438" max="1438" width="2.7109375" style="14" customWidth="1"/>
    <col min="1439" max="1440" width="10.7109375" style="14" customWidth="1"/>
    <col min="1441" max="1441" width="2.7109375" style="14" customWidth="1"/>
    <col min="1442" max="1443" width="10.7109375" style="14" customWidth="1"/>
    <col min="1444" max="1444" width="2.7109375" style="14" customWidth="1"/>
    <col min="1445" max="1446" width="10.7109375" style="14" customWidth="1"/>
    <col min="1447" max="1447" width="2.7109375" style="14" customWidth="1"/>
    <col min="1448" max="1449" width="10.7109375" style="14" customWidth="1"/>
    <col min="1450" max="1450" width="2.7109375" style="14" customWidth="1"/>
    <col min="1451" max="1452" width="10.7109375" style="14" customWidth="1"/>
    <col min="1453" max="1453" width="2.7109375" style="14" customWidth="1"/>
    <col min="1454" max="1455" width="10.7109375" style="14" customWidth="1"/>
    <col min="1456" max="1456" width="2.7109375" style="14" customWidth="1"/>
    <col min="1457" max="1458" width="10.7109375" style="14" customWidth="1"/>
    <col min="1459" max="1459" width="2.7109375" style="14" customWidth="1"/>
    <col min="1460" max="1461" width="10.7109375" style="14" customWidth="1"/>
    <col min="1462" max="1462" width="2.7109375" style="14" customWidth="1"/>
    <col min="1463" max="1464" width="10.7109375" style="14" customWidth="1"/>
    <col min="1465" max="1465" width="2.7109375" style="14" customWidth="1"/>
    <col min="1466" max="1467" width="10.7109375" style="14" customWidth="1"/>
    <col min="1468" max="1468" width="2.7109375" style="14" customWidth="1"/>
    <col min="1469" max="1470" width="10.7109375" style="14" customWidth="1"/>
    <col min="1471" max="1471" width="2.7109375" style="14" customWidth="1"/>
    <col min="1472" max="1473" width="10.7109375" style="14" customWidth="1"/>
    <col min="1474" max="1474" width="2.7109375" style="14" customWidth="1"/>
    <col min="1475" max="1476" width="10.7109375" style="14" customWidth="1"/>
    <col min="1477" max="1477" width="2.7109375" style="14" customWidth="1"/>
    <col min="1478" max="1479" width="10.7109375" style="14" customWidth="1"/>
    <col min="1480" max="1480" width="2.7109375" style="14" customWidth="1"/>
    <col min="1481" max="1482" width="10.7109375" style="14" customWidth="1"/>
    <col min="1483" max="1483" width="2.7109375" style="14" customWidth="1"/>
    <col min="1484" max="1485" width="10.7109375" style="14" customWidth="1"/>
    <col min="1486" max="1486" width="2.7109375" style="14" customWidth="1"/>
    <col min="1487" max="1488" width="10.7109375" style="14" customWidth="1"/>
    <col min="1489" max="1489" width="2.7109375" style="14" customWidth="1"/>
    <col min="1490" max="1491" width="10.7109375" style="14" customWidth="1"/>
    <col min="1492" max="1492" width="2.7109375" style="14" customWidth="1"/>
    <col min="1493" max="1494" width="10.7109375" style="14" customWidth="1"/>
    <col min="1495" max="1495" width="2.7109375" style="14" customWidth="1"/>
    <col min="1496" max="1497" width="10.7109375" style="14" customWidth="1"/>
    <col min="1498" max="1498" width="2.7109375" style="14" customWidth="1"/>
    <col min="1499" max="1500" width="10.7109375" style="14" customWidth="1"/>
    <col min="1501" max="1501" width="2.7109375" style="14" customWidth="1"/>
    <col min="1502" max="1503" width="10.7109375" style="14" customWidth="1"/>
    <col min="1504" max="1504" width="2.7109375" style="14" customWidth="1"/>
    <col min="1505" max="1506" width="10.7109375" style="14" customWidth="1"/>
    <col min="1507" max="1507" width="2.7109375" style="14" customWidth="1"/>
    <col min="1508" max="1509" width="10.7109375" style="14" customWidth="1"/>
    <col min="1510" max="1510" width="2.7109375" style="14" customWidth="1"/>
    <col min="1511" max="1512" width="10.7109375" style="14" customWidth="1"/>
    <col min="1513" max="1513" width="2.7109375" style="14" customWidth="1"/>
    <col min="1514" max="1515" width="10.7109375" style="14" customWidth="1"/>
    <col min="1516" max="1516" width="2.7109375" style="14" customWidth="1"/>
    <col min="1517" max="1518" width="10.7109375" style="14" customWidth="1"/>
    <col min="1519" max="1519" width="2.7109375" style="14" customWidth="1"/>
    <col min="1520" max="1521" width="10.7109375" style="14" customWidth="1"/>
    <col min="1522" max="1522" width="2.7109375" style="14" customWidth="1"/>
    <col min="1523" max="1524" width="10.7109375" style="14" customWidth="1"/>
    <col min="1525" max="1525" width="2.7109375" style="14" customWidth="1"/>
    <col min="1526" max="1527" width="10.7109375" style="14" customWidth="1"/>
    <col min="1528" max="1528" width="2.7109375" style="14" customWidth="1"/>
    <col min="1529" max="1530" width="10.7109375" style="14" customWidth="1"/>
    <col min="1531" max="1531" width="2.7109375" style="14" customWidth="1"/>
    <col min="1532" max="1533" width="10.7109375" style="14" customWidth="1"/>
    <col min="1534" max="1534" width="2.7109375" style="14" customWidth="1"/>
    <col min="1535" max="1536" width="10.7109375" style="14" customWidth="1"/>
    <col min="1537" max="1537" width="2.7109375" style="14" customWidth="1"/>
    <col min="1538" max="1539" width="10.7109375" style="14" customWidth="1"/>
    <col min="1540" max="1540" width="2.7109375" style="14" customWidth="1"/>
    <col min="1541" max="1542" width="10.7109375" style="14" customWidth="1"/>
    <col min="1543" max="1543" width="2.7109375" style="14" customWidth="1"/>
    <col min="1544" max="1545" width="10.7109375" style="14" customWidth="1"/>
    <col min="1546" max="1546" width="2.7109375" style="14" customWidth="1"/>
    <col min="1547" max="1548" width="10.7109375" style="14" customWidth="1"/>
    <col min="1549" max="1549" width="2.7109375" style="14" customWidth="1"/>
    <col min="1550" max="1551" width="10.7109375" style="14" customWidth="1"/>
    <col min="1552" max="1552" width="2.7109375" style="14" customWidth="1"/>
    <col min="1553" max="1554" width="10.7109375" style="14" customWidth="1"/>
    <col min="1555" max="1555" width="2.7109375" style="14" customWidth="1"/>
    <col min="1556" max="1557" width="10.7109375" style="14" customWidth="1"/>
    <col min="1558" max="1558" width="2.7109375" style="14" customWidth="1"/>
    <col min="1559" max="1560" width="10.7109375" style="14" customWidth="1"/>
    <col min="1561" max="1561" width="2.7109375" style="14" customWidth="1"/>
    <col min="1562" max="1563" width="10.7109375" style="14" customWidth="1"/>
    <col min="1564" max="1564" width="2.7109375" style="14" customWidth="1"/>
    <col min="1565" max="1566" width="10.7109375" style="14" customWidth="1"/>
    <col min="1567" max="1567" width="2.7109375" style="14" customWidth="1"/>
    <col min="1568" max="1569" width="10.7109375" style="14" customWidth="1"/>
    <col min="1570" max="1570" width="2.7109375" style="14" customWidth="1"/>
    <col min="1571" max="1572" width="10.7109375" style="14" customWidth="1"/>
    <col min="1573" max="1573" width="2.7109375" style="14" customWidth="1"/>
    <col min="1574" max="1575" width="10.7109375" style="14" customWidth="1"/>
    <col min="1576" max="1576" width="2.7109375" style="14" customWidth="1"/>
    <col min="1577" max="1578" width="10.7109375" style="14" customWidth="1"/>
    <col min="1579" max="1579" width="2.7109375" style="14" customWidth="1"/>
    <col min="1580" max="1581" width="10.7109375" style="14" customWidth="1"/>
    <col min="1582" max="1582" width="2.7109375" style="14" customWidth="1"/>
    <col min="1583" max="1584" width="10.7109375" style="14" customWidth="1"/>
    <col min="1585" max="1585" width="2.7109375" style="14" customWidth="1"/>
    <col min="1586" max="1587" width="10.7109375" style="14" customWidth="1"/>
    <col min="1588" max="1588" width="2.7109375" style="14" customWidth="1"/>
    <col min="1589" max="1590" width="10.7109375" style="14" customWidth="1"/>
    <col min="1591" max="1591" width="2.7109375" style="14" customWidth="1"/>
    <col min="1592" max="1593" width="10.7109375" style="14" customWidth="1"/>
    <col min="1594" max="1594" width="2.7109375" style="14" customWidth="1"/>
    <col min="1595" max="1596" width="10.7109375" style="14" customWidth="1"/>
    <col min="1597" max="1597" width="2.7109375" style="14" customWidth="1"/>
    <col min="1598" max="1599" width="10.7109375" style="14" customWidth="1"/>
    <col min="1600" max="1600" width="2.7109375" style="14" customWidth="1"/>
    <col min="1601" max="1602" width="10.7109375" style="14" customWidth="1"/>
    <col min="1603" max="1603" width="2.7109375" style="14" customWidth="1"/>
    <col min="1604" max="1605" width="10.7109375" style="14" customWidth="1"/>
    <col min="1606" max="1606" width="2.7109375" style="14" customWidth="1"/>
    <col min="1607" max="1608" width="10.7109375" style="14" customWidth="1"/>
    <col min="1609" max="1609" width="2.7109375" style="14" customWidth="1"/>
    <col min="1610" max="1611" width="10.7109375" style="14" customWidth="1"/>
    <col min="1612" max="1612" width="2.7109375" style="14" customWidth="1"/>
    <col min="1613" max="1614" width="10.7109375" style="14" customWidth="1"/>
    <col min="1615" max="1615" width="2.7109375" style="14" customWidth="1"/>
    <col min="1616" max="1617" width="10.7109375" style="14" customWidth="1"/>
    <col min="1618" max="1618" width="2.7109375" style="14" customWidth="1"/>
    <col min="1619" max="1620" width="10.7109375" style="14" customWidth="1"/>
    <col min="1621" max="1621" width="2.7109375" style="14" customWidth="1"/>
    <col min="1622" max="1623" width="10.7109375" style="14" customWidth="1"/>
    <col min="1624" max="1624" width="2.7109375" style="14" customWidth="1"/>
    <col min="1625" max="1626" width="10.7109375" style="14" customWidth="1"/>
    <col min="1627" max="1627" width="2.7109375" style="14" customWidth="1"/>
    <col min="1628" max="1629" width="10.7109375" style="14" customWidth="1"/>
    <col min="1630" max="1630" width="2.7109375" style="14" customWidth="1"/>
    <col min="1631" max="1632" width="10.7109375" style="14" customWidth="1"/>
    <col min="1633" max="1633" width="2.7109375" style="14" customWidth="1"/>
    <col min="1634" max="1635" width="10.7109375" style="14" customWidth="1"/>
    <col min="1636" max="1636" width="2.7109375" style="14" customWidth="1"/>
    <col min="1637" max="1638" width="10.7109375" style="14" customWidth="1"/>
    <col min="1639" max="1639" width="2.7109375" style="14" customWidth="1"/>
    <col min="1640" max="1641" width="10.7109375" style="14" customWidth="1"/>
    <col min="1642" max="1642" width="2.7109375" style="14" customWidth="1"/>
    <col min="1643" max="1644" width="10.7109375" style="14" customWidth="1"/>
    <col min="1645" max="1645" width="2.7109375" style="14" customWidth="1"/>
    <col min="1646" max="1647" width="10.7109375" style="14" customWidth="1"/>
    <col min="1648" max="1648" width="2.7109375" style="14" customWidth="1"/>
    <col min="1649" max="1650" width="10.7109375" style="14" customWidth="1"/>
    <col min="1651" max="1651" width="2.7109375" style="14" customWidth="1"/>
    <col min="1652" max="1653" width="10.7109375" style="14" customWidth="1"/>
    <col min="1654" max="1654" width="2.7109375" style="14" customWidth="1"/>
    <col min="1655" max="1656" width="10.7109375" style="14" customWidth="1"/>
    <col min="1657" max="1657" width="2.7109375" style="14" customWidth="1"/>
    <col min="1658" max="1659" width="10.7109375" style="14" customWidth="1"/>
    <col min="1660" max="1660" width="2.7109375" style="14" customWidth="1"/>
    <col min="1661" max="1662" width="10.7109375" style="14" customWidth="1"/>
    <col min="1663" max="1663" width="2.7109375" style="14" customWidth="1"/>
    <col min="1664" max="1665" width="10.7109375" style="14" customWidth="1"/>
    <col min="1666" max="1666" width="2.7109375" style="14" customWidth="1"/>
    <col min="1667" max="1668" width="10.7109375" style="14" customWidth="1"/>
    <col min="1669" max="1669" width="2.7109375" style="14" customWidth="1"/>
    <col min="1670" max="1671" width="10.7109375" style="14" customWidth="1"/>
    <col min="1672" max="1672" width="2.7109375" style="14" customWidth="1"/>
    <col min="1673" max="1674" width="10.7109375" style="14" customWidth="1"/>
    <col min="1675" max="1675" width="2.7109375" style="14" customWidth="1"/>
    <col min="1676" max="1677" width="10.7109375" style="14" customWidth="1"/>
    <col min="1678" max="1678" width="2.7109375" style="14" customWidth="1"/>
    <col min="1679" max="1680" width="10.7109375" style="14" customWidth="1"/>
    <col min="1681" max="1681" width="2.7109375" style="14" customWidth="1"/>
    <col min="1682" max="1683" width="10.7109375" style="14" customWidth="1"/>
    <col min="1684" max="1684" width="2.7109375" style="14" customWidth="1"/>
    <col min="1685" max="1686" width="10.7109375" style="14" customWidth="1"/>
    <col min="1687" max="1687" width="2.7109375" style="14" customWidth="1"/>
    <col min="1688" max="1689" width="10.7109375" style="14" customWidth="1"/>
    <col min="1690" max="1690" width="2.7109375" style="14" customWidth="1"/>
    <col min="1691" max="1692" width="10.7109375" style="14" customWidth="1"/>
    <col min="1693" max="1693" width="2.7109375" style="14" customWidth="1"/>
    <col min="1694" max="1695" width="10.7109375" style="14" customWidth="1"/>
    <col min="1696" max="1696" width="2.7109375" style="14" customWidth="1"/>
    <col min="1697" max="1698" width="10.7109375" style="14" customWidth="1"/>
    <col min="1699" max="1699" width="2.7109375" style="14" customWidth="1"/>
    <col min="1700" max="1701" width="10.7109375" style="14" customWidth="1"/>
    <col min="1702" max="1702" width="2.7109375" style="14" customWidth="1"/>
    <col min="1703" max="1704" width="10.7109375" style="14" customWidth="1"/>
    <col min="1705" max="1705" width="2.7109375" style="14" customWidth="1"/>
    <col min="1706" max="1707" width="10.7109375" style="14" customWidth="1"/>
    <col min="1708" max="1708" width="2.7109375" style="14" customWidth="1"/>
    <col min="1709" max="1710" width="10.7109375" style="14" customWidth="1"/>
    <col min="1711" max="1711" width="2.7109375" style="14" customWidth="1"/>
    <col min="1712" max="1713" width="10.7109375" style="14" customWidth="1"/>
    <col min="1714" max="1714" width="2.7109375" style="14" customWidth="1"/>
    <col min="1715" max="1716" width="10.7109375" style="14" customWidth="1"/>
    <col min="1717" max="1717" width="2.7109375" style="14" customWidth="1"/>
    <col min="1718" max="1719" width="10.7109375" style="14" customWidth="1"/>
    <col min="1720" max="1720" width="2.7109375" style="14" customWidth="1"/>
    <col min="1721" max="1722" width="10.7109375" style="14" customWidth="1"/>
    <col min="1723" max="1723" width="2.7109375" style="14" customWidth="1"/>
    <col min="1724" max="1725" width="10.7109375" style="14" customWidth="1"/>
    <col min="1726" max="1726" width="2.7109375" style="14" customWidth="1"/>
    <col min="1727" max="1728" width="10.7109375" style="14" customWidth="1"/>
    <col min="1729" max="1729" width="2.7109375" style="14" customWidth="1"/>
    <col min="1730" max="1731" width="10.7109375" style="14" customWidth="1"/>
    <col min="1732" max="1732" width="2.7109375" style="14" customWidth="1"/>
    <col min="1733" max="1734" width="10.7109375" style="14" customWidth="1"/>
    <col min="1735" max="1735" width="2.7109375" style="14" customWidth="1"/>
    <col min="1736" max="1737" width="10.7109375" style="14" customWidth="1"/>
    <col min="1738" max="1738" width="2.7109375" style="14" customWidth="1"/>
    <col min="1739" max="1740" width="10.7109375" style="14" customWidth="1"/>
    <col min="1741" max="1741" width="2.7109375" style="14" customWidth="1"/>
    <col min="1742" max="1743" width="10.7109375" style="14" customWidth="1"/>
    <col min="1744" max="1744" width="2.7109375" style="14" customWidth="1"/>
    <col min="1745" max="1746" width="10.7109375" style="14" customWidth="1"/>
    <col min="1747" max="1747" width="2.7109375" style="14" customWidth="1"/>
    <col min="1748" max="1749" width="10.7109375" style="14" customWidth="1"/>
    <col min="1750" max="1750" width="2.7109375" style="14" customWidth="1"/>
    <col min="1751" max="1752" width="10.7109375" style="14" customWidth="1"/>
    <col min="1753" max="1753" width="2.7109375" style="14" customWidth="1"/>
    <col min="1754" max="1755" width="10.7109375" style="14" customWidth="1"/>
    <col min="1756" max="1756" width="2.7109375" style="14" customWidth="1"/>
    <col min="1757" max="1758" width="10.7109375" style="14" customWidth="1"/>
    <col min="1759" max="1759" width="2.7109375" style="14" customWidth="1"/>
    <col min="1760" max="1761" width="10.7109375" style="14" customWidth="1"/>
    <col min="1762" max="1762" width="2.7109375" style="14" customWidth="1"/>
    <col min="1763" max="1764" width="10.7109375" style="14" customWidth="1"/>
    <col min="1765" max="1765" width="2.7109375" style="14" customWidth="1"/>
    <col min="1766" max="1767" width="10.7109375" style="14" customWidth="1"/>
    <col min="1768" max="1768" width="2.7109375" style="14" customWidth="1"/>
    <col min="1769" max="1770" width="10.7109375" style="14" customWidth="1"/>
    <col min="1771" max="1771" width="2.7109375" style="14" customWidth="1"/>
    <col min="1772" max="1773" width="10.7109375" style="14" customWidth="1"/>
    <col min="1774" max="1774" width="2.7109375" style="14" customWidth="1"/>
    <col min="1775" max="1776" width="10.7109375" style="14" customWidth="1"/>
    <col min="1777" max="1777" width="2.7109375" style="14" customWidth="1"/>
    <col min="1778" max="1779" width="10.7109375" style="14" customWidth="1"/>
    <col min="1780" max="1780" width="2.7109375" style="14" customWidth="1"/>
    <col min="1781" max="1782" width="10.7109375" style="14" customWidth="1"/>
    <col min="1783" max="1783" width="2.7109375" style="14" customWidth="1"/>
    <col min="1784" max="1785" width="10.7109375" style="14" customWidth="1"/>
    <col min="1786" max="1786" width="2.7109375" style="14" customWidth="1"/>
    <col min="1787" max="1788" width="10.7109375" style="14" customWidth="1"/>
    <col min="1789" max="1789" width="2.7109375" style="14" customWidth="1"/>
    <col min="1790" max="1791" width="10.7109375" style="14" customWidth="1"/>
    <col min="1792" max="1792" width="2.7109375" style="14" customWidth="1"/>
    <col min="1793" max="1794" width="10.7109375" style="14" customWidth="1"/>
    <col min="1795" max="1795" width="2.7109375" style="14" customWidth="1"/>
    <col min="1796" max="1797" width="10.7109375" style="14" customWidth="1"/>
    <col min="1798" max="1798" width="2.7109375" style="14" customWidth="1"/>
    <col min="1799" max="1800" width="10.7109375" style="14" customWidth="1"/>
    <col min="1801" max="1801" width="2.7109375" style="14" customWidth="1"/>
    <col min="1802" max="1803" width="10.7109375" style="14" customWidth="1"/>
    <col min="1804" max="1804" width="2.7109375" style="14" customWidth="1"/>
    <col min="1805" max="1806" width="10.7109375" style="14" customWidth="1"/>
    <col min="1807" max="1807" width="2.7109375" style="14" customWidth="1"/>
    <col min="1808" max="1809" width="10.7109375" style="14" customWidth="1"/>
    <col min="1810" max="1810" width="2.7109375" style="14" customWidth="1"/>
    <col min="1811" max="1812" width="10.7109375" style="14" customWidth="1"/>
    <col min="1813" max="1813" width="2.7109375" style="14" customWidth="1"/>
    <col min="1814" max="1815" width="10.7109375" style="14" customWidth="1"/>
    <col min="1816" max="1816" width="2.7109375" style="14" customWidth="1"/>
    <col min="1817" max="1818" width="10.7109375" style="14" customWidth="1"/>
    <col min="1819" max="1819" width="2.7109375" style="14" customWidth="1"/>
    <col min="1820" max="1821" width="10.7109375" style="14" customWidth="1"/>
    <col min="1822" max="1822" width="2.7109375" style="14" customWidth="1"/>
    <col min="1823" max="1824" width="10.7109375" style="14" customWidth="1"/>
    <col min="1825" max="1825" width="2.7109375" style="14" customWidth="1"/>
    <col min="1826" max="1827" width="10.7109375" style="14" customWidth="1"/>
    <col min="1828" max="1828" width="2.7109375" style="14" customWidth="1"/>
    <col min="1829" max="1830" width="10.7109375" style="14" customWidth="1"/>
    <col min="1831" max="1831" width="2.7109375" style="14" customWidth="1"/>
    <col min="1832" max="1833" width="10.7109375" style="14" customWidth="1"/>
    <col min="1834" max="1834" width="2.7109375" style="14" customWidth="1"/>
    <col min="1835" max="1836" width="10.7109375" style="14" customWidth="1"/>
    <col min="1837" max="1837" width="2.7109375" style="14" customWidth="1"/>
    <col min="1838" max="1839" width="10.7109375" style="14" customWidth="1"/>
    <col min="1840" max="1840" width="2.7109375" style="14" customWidth="1"/>
    <col min="1841" max="1842" width="10.7109375" style="14" customWidth="1"/>
    <col min="1843" max="1843" width="2.7109375" style="14" customWidth="1"/>
    <col min="1844" max="1845" width="10.7109375" style="14" customWidth="1"/>
    <col min="1846" max="1846" width="2.7109375" style="14" customWidth="1"/>
    <col min="1847" max="1848" width="10.7109375" style="14" customWidth="1"/>
    <col min="1849" max="1849" width="2.7109375" style="14" customWidth="1"/>
    <col min="1850" max="1851" width="10.7109375" style="14" customWidth="1"/>
    <col min="1852" max="1852" width="2.7109375" style="14" customWidth="1"/>
    <col min="1853" max="1854" width="10.7109375" style="14" customWidth="1"/>
    <col min="1855" max="1855" width="2.7109375" style="14" customWidth="1"/>
    <col min="1856" max="1857" width="10.7109375" style="14" customWidth="1"/>
    <col min="1858" max="1858" width="2.7109375" style="14" customWidth="1"/>
    <col min="1859" max="1860" width="10.7109375" style="14" customWidth="1"/>
    <col min="1861" max="1861" width="2.7109375" style="14" customWidth="1"/>
    <col min="1862" max="1863" width="10.7109375" style="14" customWidth="1"/>
    <col min="1864" max="1864" width="2.7109375" style="14" customWidth="1"/>
    <col min="1865" max="1866" width="10.7109375" style="14" customWidth="1"/>
    <col min="1867" max="1867" width="2.7109375" style="14" customWidth="1"/>
    <col min="1868" max="1869" width="10.7109375" style="14" customWidth="1"/>
    <col min="1870" max="1870" width="2.7109375" style="14" customWidth="1"/>
    <col min="1871" max="1872" width="10.7109375" style="14" customWidth="1"/>
    <col min="1873" max="1873" width="2.7109375" style="14" customWidth="1"/>
    <col min="1874" max="1875" width="10.7109375" style="14" customWidth="1"/>
    <col min="1876" max="1876" width="2.7109375" style="14" customWidth="1"/>
    <col min="1877" max="1878" width="10.7109375" style="14" customWidth="1"/>
    <col min="1879" max="1879" width="2.7109375" style="14" customWidth="1"/>
    <col min="1880" max="1881" width="10.7109375" style="14" customWidth="1"/>
    <col min="1882" max="1882" width="2.7109375" style="14" customWidth="1"/>
    <col min="1883" max="1884" width="10.7109375" style="14" customWidth="1"/>
    <col min="1885" max="1885" width="2.7109375" style="14" customWidth="1"/>
    <col min="1886" max="1887" width="10.7109375" style="14" customWidth="1"/>
    <col min="1888" max="1888" width="2.7109375" style="14" customWidth="1"/>
    <col min="1889" max="1890" width="10.7109375" style="14" customWidth="1"/>
    <col min="1891" max="1891" width="2.7109375" style="14" customWidth="1"/>
    <col min="1892" max="1893" width="10.7109375" style="14" customWidth="1"/>
    <col min="1894" max="1894" width="2.7109375" style="14" customWidth="1"/>
    <col min="1895" max="1896" width="10.7109375" style="14" customWidth="1"/>
    <col min="1897" max="1897" width="2.7109375" style="14" customWidth="1"/>
    <col min="1898" max="1899" width="10.7109375" style="14" customWidth="1"/>
    <col min="1900" max="1900" width="2.7109375" style="14" customWidth="1"/>
    <col min="1901" max="1902" width="10.7109375" style="14" customWidth="1"/>
    <col min="1903" max="1903" width="2.7109375" style="14" customWidth="1"/>
    <col min="1904" max="1905" width="10.7109375" style="14" customWidth="1"/>
    <col min="1906" max="1906" width="2.7109375" style="14" customWidth="1"/>
    <col min="1907" max="1908" width="10.7109375" style="14" customWidth="1"/>
    <col min="1909" max="1909" width="2.7109375" style="14" customWidth="1"/>
    <col min="1910" max="1911" width="10.7109375" style="14" customWidth="1"/>
    <col min="1912" max="1912" width="2.7109375" style="14" customWidth="1"/>
    <col min="1913" max="1914" width="10.7109375" style="14" customWidth="1"/>
    <col min="1915" max="1915" width="2.7109375" style="14" customWidth="1"/>
    <col min="1916" max="1917" width="10.7109375" style="14" customWidth="1"/>
    <col min="1918" max="1918" width="2.7109375" style="14" customWidth="1"/>
    <col min="1919" max="1920" width="10.7109375" style="14" customWidth="1"/>
    <col min="1921" max="1921" width="2.7109375" style="14" customWidth="1"/>
    <col min="1922" max="1923" width="10.7109375" style="14" customWidth="1"/>
    <col min="1924" max="1924" width="2.7109375" style="14" customWidth="1"/>
    <col min="1925" max="1926" width="10.7109375" style="14" customWidth="1"/>
    <col min="1927" max="1927" width="2.7109375" style="14" customWidth="1"/>
    <col min="1928" max="1929" width="10.7109375" style="14" customWidth="1"/>
    <col min="1930" max="1930" width="2.7109375" style="14" customWidth="1"/>
    <col min="1931" max="1932" width="10.7109375" style="14" customWidth="1"/>
    <col min="1933" max="1933" width="2.7109375" style="14" customWidth="1"/>
    <col min="1934" max="1935" width="10.7109375" style="14" customWidth="1"/>
    <col min="1936" max="1936" width="2.7109375" style="14" customWidth="1"/>
    <col min="1937" max="1938" width="10.7109375" style="14" customWidth="1"/>
    <col min="1939" max="1939" width="2.7109375" style="14" customWidth="1"/>
    <col min="1940" max="1941" width="10.7109375" style="14" customWidth="1"/>
    <col min="1942" max="1942" width="2.7109375" style="14" customWidth="1"/>
    <col min="1943" max="1944" width="10.7109375" style="14" customWidth="1"/>
    <col min="1945" max="1945" width="2.7109375" style="14" customWidth="1"/>
    <col min="1946" max="1947" width="10.7109375" style="14" customWidth="1"/>
    <col min="1948" max="1948" width="2.7109375" style="14" customWidth="1"/>
    <col min="1949" max="1950" width="10.7109375" style="14" customWidth="1"/>
    <col min="1951" max="1951" width="2.7109375" style="14" customWidth="1"/>
    <col min="1952" max="1953" width="10.7109375" style="14" customWidth="1"/>
    <col min="1954" max="1954" width="2.7109375" style="14" customWidth="1"/>
    <col min="1955" max="1956" width="10.7109375" style="14" customWidth="1"/>
    <col min="1957" max="1957" width="2.7109375" style="14" customWidth="1"/>
    <col min="1958" max="1959" width="10.7109375" style="14" customWidth="1"/>
    <col min="1960" max="1960" width="2.7109375" style="14" customWidth="1"/>
    <col min="1961" max="1962" width="10.7109375" style="14" customWidth="1"/>
    <col min="1963" max="1963" width="2.7109375" style="14" customWidth="1"/>
    <col min="1964" max="1965" width="10.7109375" style="14" customWidth="1"/>
    <col min="1966" max="1966" width="2.7109375" style="14" customWidth="1"/>
    <col min="1967" max="1968" width="10.7109375" style="14" customWidth="1"/>
    <col min="1969" max="1969" width="2.7109375" style="14" customWidth="1"/>
    <col min="1970" max="1971" width="10.7109375" style="14" customWidth="1"/>
    <col min="1972" max="1972" width="2.7109375" style="14" customWidth="1"/>
    <col min="1973" max="1974" width="10.7109375" style="14" customWidth="1"/>
    <col min="1975" max="1975" width="2.7109375" style="14" customWidth="1"/>
    <col min="1976" max="1977" width="10.7109375" style="14" customWidth="1"/>
    <col min="1978" max="1978" width="2.7109375" style="14" customWidth="1"/>
    <col min="1979" max="1980" width="10.7109375" style="14" customWidth="1"/>
    <col min="1981" max="1981" width="2.7109375" style="14" customWidth="1"/>
    <col min="1982" max="1983" width="10.7109375" style="14" customWidth="1"/>
    <col min="1984" max="1984" width="2.7109375" style="14" customWidth="1"/>
    <col min="1985" max="1986" width="10.7109375" style="14" customWidth="1"/>
    <col min="1987" max="1987" width="2.7109375" style="14" customWidth="1"/>
    <col min="1988" max="1989" width="10.7109375" style="14" customWidth="1"/>
    <col min="1990" max="1990" width="2.7109375" style="14" customWidth="1"/>
    <col min="1991" max="1992" width="10.7109375" style="14" customWidth="1"/>
    <col min="1993" max="1993" width="2.7109375" style="14" customWidth="1"/>
    <col min="1994" max="1995" width="10.7109375" style="14" customWidth="1"/>
    <col min="1996" max="1996" width="2.7109375" style="14" customWidth="1"/>
    <col min="1997" max="1998" width="10.7109375" style="14" customWidth="1"/>
    <col min="1999" max="1999" width="2.7109375" style="14" customWidth="1"/>
    <col min="2000" max="2001" width="10.7109375" style="14" customWidth="1"/>
    <col min="2002" max="2002" width="2.7109375" style="14" customWidth="1"/>
    <col min="2003" max="2004" width="10.7109375" style="14" customWidth="1"/>
    <col min="2005" max="2005" width="2.7109375" style="14" customWidth="1"/>
    <col min="2006" max="2007" width="10.7109375" style="14" customWidth="1"/>
    <col min="2008" max="2008" width="2.7109375" style="14" customWidth="1"/>
    <col min="2009" max="2010" width="10.7109375" style="14" customWidth="1"/>
    <col min="2011" max="2011" width="2.7109375" style="14" customWidth="1"/>
    <col min="2012" max="2013" width="10.7109375" style="14" customWidth="1"/>
    <col min="2014" max="2014" width="2.7109375" style="14" customWidth="1"/>
    <col min="2015" max="2016" width="10.7109375" style="14" customWidth="1"/>
    <col min="2017" max="2017" width="2.7109375" style="14" customWidth="1"/>
    <col min="2018" max="2019" width="10.7109375" style="14" customWidth="1"/>
    <col min="2020" max="2020" width="2.7109375" style="14" customWidth="1"/>
    <col min="2021" max="2022" width="10.7109375" style="14" customWidth="1"/>
    <col min="2023" max="2023" width="2.7109375" style="14" customWidth="1"/>
    <col min="2024" max="2025" width="10.7109375" style="14" customWidth="1"/>
    <col min="2026" max="2026" width="2.7109375" style="14" customWidth="1"/>
    <col min="2027" max="2028" width="10.7109375" style="14" customWidth="1"/>
    <col min="2029" max="2029" width="2.7109375" style="14" customWidth="1"/>
    <col min="2030" max="2031" width="10.7109375" style="14" customWidth="1"/>
    <col min="2032" max="2032" width="2.7109375" style="14" customWidth="1"/>
    <col min="2033" max="2034" width="10.7109375" style="14" customWidth="1"/>
    <col min="2035" max="2035" width="2.7109375" style="14" customWidth="1"/>
    <col min="2036" max="2037" width="10.7109375" style="14" customWidth="1"/>
    <col min="2038" max="2038" width="2.7109375" style="14" customWidth="1"/>
    <col min="2039" max="2040" width="10.7109375" style="14" customWidth="1"/>
    <col min="2041" max="2041" width="2.7109375" style="14" customWidth="1"/>
    <col min="2042" max="2043" width="10.7109375" style="14" customWidth="1"/>
    <col min="2044" max="2044" width="2.7109375" style="14" customWidth="1"/>
    <col min="2045" max="2046" width="10.7109375" style="14" customWidth="1"/>
    <col min="2047" max="2047" width="2.7109375" style="14" customWidth="1"/>
    <col min="2048" max="2049" width="10.7109375" style="14" customWidth="1"/>
    <col min="2050" max="2050" width="2.7109375" style="14" customWidth="1"/>
    <col min="2051" max="2052" width="10.7109375" style="14" customWidth="1"/>
    <col min="2053" max="2053" width="2.7109375" style="14" customWidth="1"/>
    <col min="2054" max="2055" width="10.7109375" style="14" customWidth="1"/>
    <col min="2056" max="2056" width="2.7109375" style="14" customWidth="1"/>
    <col min="2057" max="2058" width="10.7109375" style="14" customWidth="1"/>
    <col min="2059" max="2059" width="2.7109375" style="14" customWidth="1"/>
    <col min="2060" max="2061" width="10.7109375" style="14" customWidth="1"/>
    <col min="2062" max="2062" width="2.7109375" style="14" customWidth="1"/>
    <col min="2063" max="2064" width="10.7109375" style="14" customWidth="1"/>
    <col min="2065" max="2065" width="2.7109375" style="14" customWidth="1"/>
    <col min="2066" max="2067" width="10.7109375" style="14" customWidth="1"/>
    <col min="2068" max="2068" width="2.7109375" style="14" customWidth="1"/>
    <col min="2069" max="2070" width="10.7109375" style="14" customWidth="1"/>
    <col min="2071" max="2071" width="2.7109375" style="14" customWidth="1"/>
    <col min="2072" max="2073" width="10.7109375" style="14" customWidth="1"/>
    <col min="2074" max="2074" width="2.7109375" style="14" customWidth="1"/>
    <col min="2075" max="2076" width="10.7109375" style="14" customWidth="1"/>
    <col min="2077" max="2077" width="2.7109375" style="14" customWidth="1"/>
    <col min="2078" max="2079" width="10.7109375" style="14" customWidth="1"/>
    <col min="2080" max="2080" width="2.7109375" style="14" customWidth="1"/>
    <col min="2081" max="2082" width="10.7109375" style="14" customWidth="1"/>
    <col min="2083" max="2083" width="2.7109375" style="14" customWidth="1"/>
    <col min="2084" max="2085" width="10.7109375" style="14" customWidth="1"/>
    <col min="2086" max="2086" width="2.7109375" style="14" customWidth="1"/>
    <col min="2087" max="2088" width="10.7109375" style="14" customWidth="1"/>
    <col min="2089" max="2089" width="2.7109375" style="14" customWidth="1"/>
    <col min="2090" max="2091" width="10.7109375" style="14" customWidth="1"/>
    <col min="2092" max="2092" width="2.7109375" style="14" customWidth="1"/>
    <col min="2093" max="2094" width="10.7109375" style="14" customWidth="1"/>
    <col min="2095" max="2095" width="2.7109375" style="14" customWidth="1"/>
    <col min="2096" max="2097" width="10.7109375" style="14" customWidth="1"/>
    <col min="2098" max="2098" width="2.7109375" style="14" customWidth="1"/>
    <col min="2099" max="2100" width="10.7109375" style="14" customWidth="1"/>
    <col min="2101" max="2101" width="2.7109375" style="14" customWidth="1"/>
    <col min="2102" max="2103" width="10.7109375" style="14" customWidth="1"/>
    <col min="2104" max="2104" width="2.7109375" style="14" customWidth="1"/>
    <col min="2105" max="2106" width="10.7109375" style="14" customWidth="1"/>
    <col min="2107" max="2107" width="2.7109375" style="14" customWidth="1"/>
    <col min="2108" max="2109" width="10.7109375" style="14" customWidth="1"/>
    <col min="2110" max="2110" width="2.7109375" style="14" customWidth="1"/>
    <col min="2111" max="2112" width="10.7109375" style="14" customWidth="1"/>
    <col min="2113" max="2113" width="2.7109375" style="14" customWidth="1"/>
    <col min="2114" max="2115" width="10.7109375" style="14" customWidth="1"/>
    <col min="2116" max="2116" width="2.7109375" style="14" customWidth="1"/>
    <col min="2117" max="2118" width="10.7109375" style="14" customWidth="1"/>
    <col min="2119" max="2119" width="2.7109375" style="14" customWidth="1"/>
    <col min="2120" max="2121" width="10.7109375" style="14" customWidth="1"/>
    <col min="2122" max="2122" width="2.7109375" style="14" customWidth="1"/>
    <col min="2123" max="2124" width="10.7109375" style="14" customWidth="1"/>
    <col min="2125" max="2125" width="2.7109375" style="14" customWidth="1"/>
    <col min="2126" max="2127" width="10.7109375" style="14" customWidth="1"/>
    <col min="2128" max="2128" width="2.7109375" style="14" customWidth="1"/>
    <col min="2129" max="2130" width="10.7109375" style="14" customWidth="1"/>
    <col min="2131" max="2131" width="2.7109375" style="14" customWidth="1"/>
    <col min="2132" max="2133" width="10.7109375" style="14" customWidth="1"/>
    <col min="2134" max="2134" width="2.7109375" style="14" customWidth="1"/>
    <col min="2135" max="2136" width="10.7109375" style="14" customWidth="1"/>
    <col min="2137" max="2137" width="2.7109375" style="14" customWidth="1"/>
    <col min="2138" max="2139" width="10.7109375" style="14" customWidth="1"/>
    <col min="2140" max="2140" width="2.7109375" style="14" customWidth="1"/>
    <col min="2141" max="2142" width="10.7109375" style="14" customWidth="1"/>
    <col min="2143" max="2143" width="2.7109375" style="14" customWidth="1"/>
    <col min="2144" max="2145" width="10.7109375" style="14" customWidth="1"/>
    <col min="2146" max="2146" width="2.7109375" style="14" customWidth="1"/>
    <col min="2147" max="2148" width="10.7109375" style="14" customWidth="1"/>
    <col min="2149" max="2149" width="2.7109375" style="14" customWidth="1"/>
    <col min="2150" max="2151" width="10.7109375" style="14" customWidth="1"/>
    <col min="2152" max="2152" width="2.7109375" style="14" customWidth="1"/>
    <col min="2153" max="2154" width="10.7109375" style="14" customWidth="1"/>
    <col min="2155" max="2155" width="2.7109375" style="14" customWidth="1"/>
    <col min="2156" max="2157" width="10.7109375" style="14" customWidth="1"/>
    <col min="2158" max="2158" width="2.7109375" style="14" customWidth="1"/>
    <col min="2159" max="2160" width="10.7109375" style="14" customWidth="1"/>
    <col min="2161" max="2161" width="2.7109375" style="14" customWidth="1"/>
    <col min="2162" max="2163" width="10.7109375" style="14" customWidth="1"/>
    <col min="2164" max="2164" width="2.7109375" style="14" customWidth="1"/>
    <col min="2165" max="2166" width="10.7109375" style="14" customWidth="1"/>
    <col min="2167" max="2167" width="2.7109375" style="14" customWidth="1"/>
    <col min="2168" max="2169" width="10.7109375" style="14" customWidth="1"/>
    <col min="2170" max="2170" width="2.7109375" style="14" customWidth="1"/>
    <col min="2171" max="2172" width="10.7109375" style="14" customWidth="1"/>
    <col min="2173" max="2173" width="2.7109375" style="14" customWidth="1"/>
    <col min="2174" max="2175" width="10.7109375" style="14" customWidth="1"/>
    <col min="2176" max="2176" width="2.7109375" style="14" customWidth="1"/>
    <col min="2177" max="2178" width="10.7109375" style="14" customWidth="1"/>
    <col min="2179" max="2179" width="2.7109375" style="14" customWidth="1"/>
    <col min="2180" max="2181" width="10.7109375" style="14" customWidth="1"/>
    <col min="2182" max="2182" width="2.7109375" style="14" customWidth="1"/>
    <col min="2183" max="2184" width="10.7109375" style="14" customWidth="1"/>
    <col min="2185" max="2185" width="2.7109375" style="14" customWidth="1"/>
    <col min="2186" max="2187" width="10.7109375" style="14" customWidth="1"/>
    <col min="2188" max="2188" width="2.7109375" style="14" customWidth="1"/>
    <col min="2189" max="2190" width="10.7109375" style="14" customWidth="1"/>
    <col min="2191" max="2191" width="2.7109375" style="14" customWidth="1"/>
    <col min="2192" max="2193" width="10.7109375" style="14" customWidth="1"/>
    <col min="2194" max="2194" width="2.7109375" style="14" customWidth="1"/>
    <col min="2195" max="2196" width="10.7109375" style="14" customWidth="1"/>
    <col min="2197" max="2197" width="2.7109375" style="14" customWidth="1"/>
    <col min="2198" max="2199" width="10.7109375" style="14" customWidth="1"/>
    <col min="2200" max="2200" width="2.7109375" style="14" customWidth="1"/>
    <col min="2201" max="2202" width="10.7109375" style="14" customWidth="1"/>
    <col min="2203" max="2203" width="2.7109375" style="14" customWidth="1"/>
    <col min="2204" max="2205" width="10.7109375" style="14" customWidth="1"/>
    <col min="2206" max="2206" width="2.7109375" style="14" customWidth="1"/>
    <col min="2207" max="2208" width="10.7109375" style="14" customWidth="1"/>
    <col min="2209" max="2209" width="2.7109375" style="14" customWidth="1"/>
    <col min="2210" max="2211" width="10.7109375" style="14" customWidth="1"/>
    <col min="2212" max="2212" width="2.7109375" style="14" customWidth="1"/>
    <col min="2213" max="2214" width="10.7109375" style="14" customWidth="1"/>
    <col min="2215" max="2215" width="2.7109375" style="14" customWidth="1"/>
    <col min="2216" max="2217" width="10.7109375" style="14" customWidth="1"/>
    <col min="2218" max="2218" width="2.7109375" style="14" customWidth="1"/>
    <col min="2219" max="2220" width="10.7109375" style="14" customWidth="1"/>
    <col min="2221" max="2221" width="2.7109375" style="14" customWidth="1"/>
    <col min="2222" max="2223" width="10.7109375" style="14" customWidth="1"/>
    <col min="2224" max="2224" width="2.7109375" style="14" customWidth="1"/>
    <col min="2225" max="2226" width="10.7109375" style="14" customWidth="1"/>
    <col min="2227" max="2227" width="2.7109375" style="14" customWidth="1"/>
    <col min="2228" max="2229" width="10.7109375" style="14" customWidth="1"/>
    <col min="2230" max="2230" width="2.7109375" style="14" customWidth="1"/>
    <col min="2231" max="2232" width="10.7109375" style="14" customWidth="1"/>
    <col min="2233" max="2233" width="2.7109375" style="14" customWidth="1"/>
    <col min="2234" max="2235" width="10.7109375" style="14" customWidth="1"/>
    <col min="2236" max="2236" width="2.7109375" style="14" customWidth="1"/>
    <col min="2237" max="2238" width="10.7109375" style="14" customWidth="1"/>
    <col min="2239" max="2239" width="2.7109375" style="14" customWidth="1"/>
    <col min="2240" max="2241" width="10.7109375" style="14" customWidth="1"/>
    <col min="2242" max="2242" width="2.7109375" style="14" customWidth="1"/>
    <col min="2243" max="2244" width="10.7109375" style="14" customWidth="1"/>
    <col min="2245" max="2245" width="2.7109375" style="14" customWidth="1"/>
    <col min="2246" max="2247" width="10.7109375" style="14" customWidth="1"/>
    <col min="2248" max="2248" width="2.7109375" style="14" customWidth="1"/>
    <col min="2249" max="2250" width="10.7109375" style="14" customWidth="1"/>
    <col min="2251" max="2251" width="2.7109375" style="14" customWidth="1"/>
    <col min="2252" max="2253" width="10.7109375" style="14" customWidth="1"/>
    <col min="2254" max="2254" width="2.7109375" style="14" customWidth="1"/>
    <col min="2255" max="2256" width="10.7109375" style="14" customWidth="1"/>
    <col min="2257" max="2257" width="2.7109375" style="14" customWidth="1"/>
    <col min="2258" max="2259" width="10.7109375" style="14" customWidth="1"/>
    <col min="2260" max="2260" width="2.7109375" style="14" customWidth="1"/>
    <col min="2261" max="2262" width="10.7109375" style="14" customWidth="1"/>
    <col min="2263" max="2263" width="2.7109375" style="14" customWidth="1"/>
    <col min="2264" max="2265" width="10.7109375" style="14" customWidth="1"/>
    <col min="2266" max="2266" width="2.7109375" style="14" customWidth="1"/>
    <col min="2267" max="2268" width="10.7109375" style="14" customWidth="1"/>
    <col min="2269" max="2269" width="2.7109375" style="14" customWidth="1"/>
    <col min="2270" max="2271" width="10.7109375" style="14" customWidth="1"/>
    <col min="2272" max="2272" width="2.7109375" style="14" customWidth="1"/>
    <col min="2273" max="2274" width="10.7109375" style="14" customWidth="1"/>
    <col min="2275" max="2275" width="2.7109375" style="14" customWidth="1"/>
    <col min="2276" max="2277" width="10.7109375" style="14" customWidth="1"/>
    <col min="2278" max="2278" width="2.7109375" style="14" customWidth="1"/>
    <col min="2279" max="2280" width="10.7109375" style="14" customWidth="1"/>
    <col min="2281" max="2281" width="2.7109375" style="14" customWidth="1"/>
    <col min="2282" max="2283" width="10.7109375" style="14" customWidth="1"/>
    <col min="2284" max="2284" width="2.7109375" style="14" customWidth="1"/>
    <col min="2285" max="2286" width="10.7109375" style="14" customWidth="1"/>
    <col min="2287" max="2287" width="2.7109375" style="14" customWidth="1"/>
    <col min="2288" max="2289" width="10.7109375" style="14" customWidth="1"/>
    <col min="2290" max="2290" width="2.7109375" style="14" customWidth="1"/>
    <col min="2291" max="2292" width="10.7109375" style="14" customWidth="1"/>
    <col min="2293" max="2293" width="2.7109375" style="14" customWidth="1"/>
    <col min="2294" max="2295" width="10.7109375" style="14" customWidth="1"/>
    <col min="2296" max="2296" width="2.7109375" style="14" customWidth="1"/>
    <col min="2297" max="2298" width="10.7109375" style="14" customWidth="1"/>
    <col min="2299" max="2299" width="2.7109375" style="14" customWidth="1"/>
    <col min="2300" max="2301" width="10.7109375" style="14" customWidth="1"/>
    <col min="2302" max="2302" width="2.7109375" style="14" customWidth="1"/>
    <col min="2303" max="2304" width="10.7109375" style="14" customWidth="1"/>
    <col min="2305" max="2305" width="2.7109375" style="14" customWidth="1"/>
    <col min="2306" max="2307" width="10.7109375" style="14" customWidth="1"/>
    <col min="2308" max="2308" width="2.7109375" style="14" customWidth="1"/>
    <col min="2309" max="2310" width="10.7109375" style="14" customWidth="1"/>
    <col min="2311" max="2311" width="2.7109375" style="14" customWidth="1"/>
    <col min="2312" max="2313" width="10.7109375" style="14" customWidth="1"/>
    <col min="2314" max="2314" width="2.7109375" style="14" customWidth="1"/>
    <col min="2315" max="2316" width="10.7109375" style="14" customWidth="1"/>
    <col min="2317" max="2317" width="2.7109375" style="14" customWidth="1"/>
    <col min="2318" max="2319" width="10.7109375" style="14" customWidth="1"/>
    <col min="2320" max="2320" width="2.7109375" style="14" customWidth="1"/>
    <col min="2321" max="2322" width="10.7109375" style="14" customWidth="1"/>
    <col min="2323" max="2323" width="2.7109375" style="14" customWidth="1"/>
    <col min="2324" max="2325" width="10.7109375" style="14" customWidth="1"/>
    <col min="2326" max="2326" width="2.7109375" style="14" customWidth="1"/>
    <col min="2327" max="2328" width="10.7109375" style="14" customWidth="1"/>
    <col min="2329" max="2329" width="2.7109375" style="14" customWidth="1"/>
    <col min="2330" max="2331" width="10.7109375" style="14" customWidth="1"/>
    <col min="2332" max="2332" width="2.7109375" style="14" customWidth="1"/>
    <col min="2333" max="2334" width="10.7109375" style="14" customWidth="1"/>
    <col min="2335" max="2335" width="2.7109375" style="14" customWidth="1"/>
    <col min="2336" max="2337" width="10.7109375" style="14" customWidth="1"/>
    <col min="2338" max="2338" width="2.7109375" style="14" customWidth="1"/>
    <col min="2339" max="2340" width="10.7109375" style="14" customWidth="1"/>
    <col min="2341" max="2341" width="2.7109375" style="14" customWidth="1"/>
    <col min="2342" max="2343" width="10.7109375" style="14" customWidth="1"/>
    <col min="2344" max="2344" width="2.7109375" style="14" customWidth="1"/>
    <col min="2345" max="2346" width="10.7109375" style="14" customWidth="1"/>
    <col min="2347" max="2347" width="2.7109375" style="14" customWidth="1"/>
    <col min="2348" max="2349" width="10.7109375" style="14" customWidth="1"/>
    <col min="2350" max="2350" width="2.7109375" style="14" customWidth="1"/>
    <col min="2351" max="2352" width="10.7109375" style="14" customWidth="1"/>
    <col min="2353" max="2353" width="2.7109375" style="14" customWidth="1"/>
    <col min="2354" max="2355" width="10.7109375" style="14" customWidth="1"/>
    <col min="2356" max="2356" width="2.7109375" style="14" customWidth="1"/>
    <col min="2357" max="2358" width="10.7109375" style="14" customWidth="1"/>
    <col min="2359" max="2359" width="2.7109375" style="14" customWidth="1"/>
    <col min="2360" max="2361" width="10.7109375" style="14" customWidth="1"/>
    <col min="2362" max="2362" width="2.7109375" style="14" customWidth="1"/>
    <col min="2363" max="2364" width="10.7109375" style="14" customWidth="1"/>
    <col min="2365" max="2365" width="2.7109375" style="14" customWidth="1"/>
    <col min="2366" max="2367" width="10.7109375" style="14" customWidth="1"/>
    <col min="2368" max="2368" width="2.7109375" style="14" customWidth="1"/>
    <col min="2369" max="2370" width="10.7109375" style="14" customWidth="1"/>
    <col min="2371" max="2371" width="2.7109375" style="14" customWidth="1"/>
    <col min="2372" max="2373" width="10.7109375" style="14" customWidth="1"/>
    <col min="2374" max="2374" width="2.7109375" style="14" customWidth="1"/>
    <col min="2375" max="2376" width="10.7109375" style="14" customWidth="1"/>
    <col min="2377" max="2377" width="2.7109375" style="14" customWidth="1"/>
    <col min="2378" max="2379" width="10.7109375" style="14" customWidth="1"/>
    <col min="2380" max="2380" width="2.7109375" style="14" customWidth="1"/>
    <col min="2381" max="2382" width="10.7109375" style="14" customWidth="1"/>
    <col min="2383" max="2383" width="2.7109375" style="14" customWidth="1"/>
    <col min="2384" max="2385" width="10.7109375" style="14" customWidth="1"/>
    <col min="2386" max="2386" width="2.7109375" style="14" customWidth="1"/>
    <col min="2387" max="2388" width="10.7109375" style="14" customWidth="1"/>
    <col min="2389" max="2389" width="2.7109375" style="14" customWidth="1"/>
    <col min="2390" max="2391" width="10.7109375" style="14" customWidth="1"/>
    <col min="2392" max="2392" width="2.7109375" style="14" customWidth="1"/>
    <col min="2393" max="2394" width="10.7109375" style="14" customWidth="1"/>
    <col min="2395" max="2395" width="2.7109375" style="14" customWidth="1"/>
    <col min="2396" max="2397" width="10.7109375" style="14" customWidth="1"/>
    <col min="2398" max="2398" width="2.7109375" style="14" customWidth="1"/>
    <col min="2399" max="2400" width="10.7109375" style="14" customWidth="1"/>
    <col min="2401" max="2401" width="2.7109375" style="14" customWidth="1"/>
    <col min="2402" max="2403" width="10.7109375" style="14" customWidth="1"/>
    <col min="2404" max="2404" width="2.7109375" style="14" customWidth="1"/>
    <col min="2405" max="2406" width="10.7109375" style="14" customWidth="1"/>
    <col min="2407" max="2407" width="2.7109375" style="14" customWidth="1"/>
    <col min="2408" max="2409" width="10.7109375" style="14" customWidth="1"/>
    <col min="2410" max="2410" width="2.7109375" style="14" customWidth="1"/>
    <col min="2411" max="2412" width="10.7109375" style="14" customWidth="1"/>
    <col min="2413" max="2413" width="2.7109375" style="14" customWidth="1"/>
    <col min="2414" max="2415" width="10.7109375" style="14" customWidth="1"/>
    <col min="2416" max="2416" width="2.7109375" style="14" customWidth="1"/>
    <col min="2417" max="2418" width="10.7109375" style="14" customWidth="1"/>
    <col min="2419" max="2419" width="2.7109375" style="14" customWidth="1"/>
    <col min="2420" max="2421" width="10.7109375" style="14" customWidth="1"/>
    <col min="2422" max="2422" width="2.7109375" style="14" customWidth="1"/>
    <col min="2423" max="2424" width="10.7109375" style="14" customWidth="1"/>
    <col min="2425" max="2425" width="2.7109375" style="14" customWidth="1"/>
    <col min="2426" max="2427" width="10.7109375" style="14" customWidth="1"/>
    <col min="2428" max="2428" width="2.7109375" style="14" customWidth="1"/>
    <col min="2429" max="2430" width="10.7109375" style="14" customWidth="1"/>
    <col min="2431" max="2431" width="2.7109375" style="14" customWidth="1"/>
    <col min="2432" max="2433" width="10.7109375" style="14" customWidth="1"/>
    <col min="2434" max="2434" width="2.7109375" style="14" customWidth="1"/>
    <col min="2435" max="2436" width="10.7109375" style="14" customWidth="1"/>
    <col min="2437" max="2437" width="2.7109375" style="14" customWidth="1"/>
    <col min="2438" max="2439" width="10.7109375" style="14" customWidth="1"/>
    <col min="2440" max="2440" width="2.7109375" style="14" customWidth="1"/>
    <col min="2441" max="2442" width="10.7109375" style="14" customWidth="1"/>
    <col min="2443" max="2443" width="2.7109375" style="14" customWidth="1"/>
    <col min="2444" max="2445" width="10.7109375" style="14" customWidth="1"/>
    <col min="2446" max="2446" width="2.7109375" style="14" customWidth="1"/>
    <col min="2447" max="2448" width="10.7109375" style="14" customWidth="1"/>
    <col min="2449" max="2449" width="2.7109375" style="14" customWidth="1"/>
    <col min="2450" max="2451" width="10.7109375" style="14" customWidth="1"/>
    <col min="2452" max="2452" width="2.7109375" style="14" customWidth="1"/>
    <col min="2453" max="2454" width="10.7109375" style="14" customWidth="1"/>
    <col min="2455" max="2455" width="2.7109375" style="14" customWidth="1"/>
    <col min="2456" max="2457" width="10.7109375" style="14" customWidth="1"/>
    <col min="2458" max="2458" width="2.7109375" style="14" customWidth="1"/>
    <col min="2459" max="2460" width="10.7109375" style="14" customWidth="1"/>
    <col min="2461" max="2461" width="2.7109375" style="14" customWidth="1"/>
    <col min="2462" max="2463" width="10.7109375" style="14" customWidth="1"/>
    <col min="2464" max="2464" width="2.7109375" style="14" customWidth="1"/>
    <col min="2465" max="2466" width="10.7109375" style="14" customWidth="1"/>
    <col min="2467" max="2467" width="2.7109375" style="14" customWidth="1"/>
    <col min="2468" max="2469" width="10.7109375" style="14" customWidth="1"/>
    <col min="2470" max="2470" width="2.7109375" style="14" customWidth="1"/>
    <col min="2471" max="2472" width="10.7109375" style="14" customWidth="1"/>
    <col min="2473" max="2473" width="2.7109375" style="14" customWidth="1"/>
    <col min="2474" max="2475" width="10.7109375" style="14" customWidth="1"/>
    <col min="2476" max="2476" width="2.7109375" style="14" customWidth="1"/>
    <col min="2477" max="2478" width="10.7109375" style="14" customWidth="1"/>
    <col min="2479" max="2479" width="2.7109375" style="14" customWidth="1"/>
    <col min="2480" max="2481" width="10.7109375" style="14" customWidth="1"/>
    <col min="2482" max="2482" width="2.7109375" style="14" customWidth="1"/>
    <col min="2483" max="2484" width="10.7109375" style="14" customWidth="1"/>
    <col min="2485" max="2485" width="2.7109375" style="14" customWidth="1"/>
    <col min="2486" max="2487" width="10.7109375" style="14" customWidth="1"/>
    <col min="2488" max="2488" width="2.7109375" style="14" customWidth="1"/>
    <col min="2489" max="2490" width="10.7109375" style="14" customWidth="1"/>
    <col min="2491" max="2491" width="2.7109375" style="14" customWidth="1"/>
    <col min="2492" max="2493" width="10.7109375" style="14" customWidth="1"/>
    <col min="2494" max="2494" width="2.7109375" style="14" customWidth="1"/>
    <col min="2495" max="2496" width="10.7109375" style="14" customWidth="1"/>
    <col min="2497" max="2497" width="2.7109375" style="14" customWidth="1"/>
    <col min="2498" max="2499" width="10.7109375" style="14" customWidth="1"/>
    <col min="2500" max="2500" width="2.7109375" style="14" customWidth="1"/>
    <col min="2501" max="2502" width="10.7109375" style="14" customWidth="1"/>
    <col min="2503" max="2503" width="2.7109375" style="14" customWidth="1"/>
    <col min="2504" max="2505" width="10.7109375" style="14" customWidth="1"/>
    <col min="2506" max="2506" width="2.7109375" style="14" customWidth="1"/>
    <col min="2507" max="2508" width="10.7109375" style="14" customWidth="1"/>
    <col min="2509" max="2509" width="2.7109375" style="14" customWidth="1"/>
    <col min="2510" max="2511" width="10.7109375" style="14" customWidth="1"/>
    <col min="2512" max="2512" width="2.7109375" style="14" customWidth="1"/>
    <col min="2513" max="2514" width="10.7109375" style="14" customWidth="1"/>
    <col min="2515" max="2515" width="2.7109375" style="14" customWidth="1"/>
    <col min="2516" max="2517" width="10.7109375" style="14" customWidth="1"/>
    <col min="2518" max="2518" width="2.7109375" style="14" customWidth="1"/>
    <col min="2519" max="2520" width="10.7109375" style="14" customWidth="1"/>
    <col min="2521" max="2521" width="2.7109375" style="14" customWidth="1"/>
    <col min="2522" max="2523" width="10.7109375" style="14" customWidth="1"/>
    <col min="2524" max="2524" width="2.7109375" style="14" customWidth="1"/>
    <col min="2525" max="2526" width="10.7109375" style="14" customWidth="1"/>
    <col min="2527" max="2527" width="2.7109375" style="14" customWidth="1"/>
    <col min="2528" max="2529" width="10.7109375" style="14" customWidth="1"/>
    <col min="2530" max="2530" width="2.7109375" style="14" customWidth="1"/>
    <col min="2531" max="2532" width="10.7109375" style="14" customWidth="1"/>
    <col min="2533" max="2533" width="2.7109375" style="14" customWidth="1"/>
    <col min="2534" max="2535" width="10.7109375" style="14" customWidth="1"/>
    <col min="2536" max="2536" width="2.7109375" style="14" customWidth="1"/>
    <col min="2537" max="2538" width="10.7109375" style="14" customWidth="1"/>
    <col min="2539" max="2539" width="2.7109375" style="14" customWidth="1"/>
    <col min="2540" max="2541" width="10.7109375" style="14" customWidth="1"/>
    <col min="2542" max="2542" width="2.7109375" style="14" customWidth="1"/>
    <col min="2543" max="2544" width="10.7109375" style="14" customWidth="1"/>
    <col min="2545" max="2545" width="2.7109375" style="14" customWidth="1"/>
    <col min="2546" max="2547" width="10.7109375" style="14" customWidth="1"/>
    <col min="2548" max="2548" width="2.7109375" style="14" customWidth="1"/>
    <col min="2549" max="2550" width="10.7109375" style="14" customWidth="1"/>
    <col min="2551" max="2551" width="2.7109375" style="14" customWidth="1"/>
    <col min="2552" max="2553" width="10.7109375" style="14" customWidth="1"/>
    <col min="2554" max="2554" width="2.7109375" style="14" customWidth="1"/>
    <col min="2555" max="2556" width="10.7109375" style="14" customWidth="1"/>
    <col min="2557" max="2557" width="2.7109375" style="14" customWidth="1"/>
    <col min="2558" max="2559" width="10.7109375" style="14" customWidth="1"/>
    <col min="2560" max="2560" width="2.7109375" style="14" customWidth="1"/>
    <col min="2561" max="2562" width="10.7109375" style="14" customWidth="1"/>
    <col min="2563" max="2563" width="2.7109375" style="14" customWidth="1"/>
    <col min="2564" max="2565" width="10.7109375" style="14" customWidth="1"/>
    <col min="2566" max="2566" width="2.7109375" style="14" customWidth="1"/>
    <col min="2567" max="2568" width="10.7109375" style="14" customWidth="1"/>
    <col min="2569" max="2569" width="2.7109375" style="14" customWidth="1"/>
    <col min="2570" max="2571" width="10.7109375" style="14" customWidth="1"/>
    <col min="2572" max="2572" width="2.7109375" style="14" customWidth="1"/>
    <col min="2573" max="2574" width="10.7109375" style="14" customWidth="1"/>
    <col min="2575" max="2575" width="2.7109375" style="14" customWidth="1"/>
    <col min="2576" max="2577" width="10.7109375" style="14" customWidth="1"/>
    <col min="2578" max="2578" width="2.7109375" style="14" customWidth="1"/>
    <col min="2579" max="2580" width="10.7109375" style="14" customWidth="1"/>
    <col min="2581" max="2581" width="2.7109375" style="14" customWidth="1"/>
    <col min="2582" max="2583" width="10.7109375" style="14" customWidth="1"/>
    <col min="2584" max="2584" width="2.7109375" style="14" customWidth="1"/>
    <col min="2585" max="2586" width="10.7109375" style="14" customWidth="1"/>
    <col min="2587" max="2587" width="2.7109375" style="14" customWidth="1"/>
    <col min="2588" max="2589" width="10.7109375" style="14" customWidth="1"/>
    <col min="2590" max="2590" width="2.7109375" style="14" customWidth="1"/>
    <col min="2591" max="2592" width="10.7109375" style="14" customWidth="1"/>
    <col min="2593" max="2593" width="2.7109375" style="14" customWidth="1"/>
    <col min="2594" max="2595" width="10.7109375" style="14" customWidth="1"/>
    <col min="2596" max="2596" width="2.7109375" style="14" customWidth="1"/>
    <col min="2597" max="2598" width="10.7109375" style="14" customWidth="1"/>
    <col min="2599" max="2599" width="2.7109375" style="14" customWidth="1"/>
    <col min="2600" max="2601" width="10.7109375" style="14" customWidth="1"/>
    <col min="2602" max="2602" width="2.7109375" style="14" customWidth="1"/>
    <col min="2603" max="2604" width="10.7109375" style="14" customWidth="1"/>
    <col min="2605" max="2605" width="2.7109375" style="14" customWidth="1"/>
    <col min="2606" max="2607" width="10.7109375" style="14" customWidth="1"/>
    <col min="2608" max="2608" width="2.7109375" style="14" customWidth="1"/>
    <col min="2609" max="2610" width="10.7109375" style="14" customWidth="1"/>
    <col min="2611" max="2611" width="2.7109375" style="14" customWidth="1"/>
    <col min="2612" max="2613" width="10.7109375" style="14" customWidth="1"/>
    <col min="2614" max="2614" width="2.7109375" style="14" customWidth="1"/>
    <col min="2615" max="2616" width="10.7109375" style="14" customWidth="1"/>
    <col min="2617" max="2617" width="2.7109375" style="14" customWidth="1"/>
    <col min="2618" max="2619" width="10.7109375" style="14" customWidth="1"/>
    <col min="2620" max="2620" width="2.7109375" style="14" customWidth="1"/>
    <col min="2621" max="2622" width="10.7109375" style="14" customWidth="1"/>
    <col min="2623" max="2623" width="2.7109375" style="14" customWidth="1"/>
    <col min="2624" max="2625" width="10.7109375" style="14" customWidth="1"/>
    <col min="2626" max="2626" width="2.7109375" style="14" customWidth="1"/>
    <col min="2627" max="2628" width="10.7109375" style="14" customWidth="1"/>
    <col min="2629" max="2629" width="2.7109375" style="14" customWidth="1"/>
    <col min="2630" max="2631" width="10.7109375" style="14" customWidth="1"/>
    <col min="2632" max="2632" width="2.7109375" style="14" customWidth="1"/>
    <col min="2633" max="2634" width="10.7109375" style="14" customWidth="1"/>
    <col min="2635" max="2635" width="2.7109375" style="14" customWidth="1"/>
    <col min="2636" max="2637" width="10.7109375" style="14" customWidth="1"/>
    <col min="2638" max="2638" width="2.7109375" style="14" customWidth="1"/>
    <col min="2639" max="2640" width="10.7109375" style="14" customWidth="1"/>
    <col min="2641" max="2641" width="2.7109375" style="14" customWidth="1"/>
    <col min="2642" max="2643" width="10.7109375" style="14" customWidth="1"/>
    <col min="2644" max="2644" width="2.7109375" style="14" customWidth="1"/>
    <col min="2645" max="2646" width="10.7109375" style="14" customWidth="1"/>
    <col min="2647" max="2647" width="2.7109375" style="14" customWidth="1"/>
    <col min="2648" max="2649" width="10.7109375" style="14" customWidth="1"/>
    <col min="2650" max="2650" width="2.7109375" style="14" customWidth="1"/>
    <col min="2651" max="2652" width="10.7109375" style="14" customWidth="1"/>
    <col min="2653" max="2653" width="2.7109375" style="14" customWidth="1"/>
    <col min="2654" max="2655" width="10.7109375" style="14" customWidth="1"/>
    <col min="2656" max="2656" width="2.7109375" style="14" customWidth="1"/>
    <col min="2657" max="2658" width="10.7109375" style="14" customWidth="1"/>
    <col min="2659" max="2659" width="2.7109375" style="14" customWidth="1"/>
    <col min="2660" max="2661" width="10.7109375" style="14" customWidth="1"/>
    <col min="2662" max="2662" width="2.7109375" style="14" customWidth="1"/>
    <col min="2663" max="2664" width="10.7109375" style="14" customWidth="1"/>
    <col min="2665" max="2665" width="2.7109375" style="14" customWidth="1"/>
    <col min="2666" max="2667" width="10.7109375" style="14" customWidth="1"/>
    <col min="2668" max="2668" width="2.7109375" style="14" customWidth="1"/>
    <col min="2669" max="2670" width="10.7109375" style="14" customWidth="1"/>
    <col min="2671" max="2671" width="2.7109375" style="14" customWidth="1"/>
    <col min="2672" max="2673" width="10.7109375" style="14" customWidth="1"/>
    <col min="2674" max="2674" width="2.7109375" style="14" customWidth="1"/>
    <col min="2675" max="2676" width="10.7109375" style="14" customWidth="1"/>
    <col min="2677" max="2677" width="2.7109375" style="14" customWidth="1"/>
    <col min="2678" max="2679" width="10.7109375" style="14" customWidth="1"/>
    <col min="2680" max="2680" width="2.7109375" style="14" customWidth="1"/>
    <col min="2681" max="2682" width="10.7109375" style="14" customWidth="1"/>
    <col min="2683" max="2683" width="2.7109375" style="14" customWidth="1"/>
    <col min="2684" max="2685" width="10.7109375" style="14" customWidth="1"/>
    <col min="2686" max="2686" width="2.7109375" style="14" customWidth="1"/>
    <col min="2687" max="2688" width="10.7109375" style="14" customWidth="1"/>
    <col min="2689" max="2689" width="2.7109375" style="14" customWidth="1"/>
    <col min="2690" max="2691" width="10.7109375" style="14" customWidth="1"/>
    <col min="2692" max="2692" width="2.7109375" style="14" customWidth="1"/>
    <col min="2693" max="2694" width="10.7109375" style="14" customWidth="1"/>
    <col min="2695" max="2695" width="2.7109375" style="14" customWidth="1"/>
    <col min="2696" max="2697" width="10.7109375" style="14" customWidth="1"/>
    <col min="2698" max="2698" width="2.7109375" style="14" customWidth="1"/>
    <col min="2699" max="2700" width="10.7109375" style="14" customWidth="1"/>
    <col min="2701" max="2701" width="2.7109375" style="14" customWidth="1"/>
    <col min="2702" max="2703" width="10.7109375" style="14" customWidth="1"/>
    <col min="2704" max="2704" width="2.7109375" style="14" customWidth="1"/>
    <col min="2705" max="2706" width="10.7109375" style="14" customWidth="1"/>
    <col min="2707" max="2707" width="2.7109375" style="14" customWidth="1"/>
    <col min="2708" max="2709" width="10.7109375" style="14" customWidth="1"/>
    <col min="2710" max="2710" width="2.7109375" style="14" customWidth="1"/>
    <col min="2711" max="2712" width="10.7109375" style="14" customWidth="1"/>
    <col min="2713" max="2713" width="2.7109375" style="14" customWidth="1"/>
    <col min="2714" max="2715" width="10.7109375" style="14" customWidth="1"/>
    <col min="2716" max="2716" width="2.7109375" style="14" customWidth="1"/>
    <col min="2717" max="2718" width="10.7109375" style="14" customWidth="1"/>
    <col min="2719" max="2719" width="2.7109375" style="14" customWidth="1"/>
    <col min="2720" max="2721" width="10.7109375" style="14" customWidth="1"/>
    <col min="2722" max="2722" width="2.7109375" style="14" customWidth="1"/>
    <col min="2723" max="2724" width="10.7109375" style="14" customWidth="1"/>
    <col min="2725" max="2725" width="2.7109375" style="14" customWidth="1"/>
    <col min="2726" max="2727" width="10.7109375" style="14" customWidth="1"/>
    <col min="2728" max="2728" width="2.7109375" style="14" customWidth="1"/>
    <col min="2729" max="2730" width="10.7109375" style="14" customWidth="1"/>
    <col min="2731" max="2731" width="2.7109375" style="14" customWidth="1"/>
    <col min="2732" max="2733" width="10.7109375" style="14" customWidth="1"/>
    <col min="2734" max="2734" width="2.7109375" style="14" customWidth="1"/>
    <col min="2735" max="2736" width="10.7109375" style="14" customWidth="1"/>
    <col min="2737" max="2737" width="2.7109375" style="14" customWidth="1"/>
    <col min="2738" max="2739" width="10.7109375" style="14" customWidth="1"/>
    <col min="2740" max="2740" width="2.7109375" style="14" customWidth="1"/>
    <col min="2741" max="2742" width="10.7109375" style="14" customWidth="1"/>
    <col min="2743" max="2743" width="2.7109375" style="14" customWidth="1"/>
    <col min="2744" max="2745" width="10.7109375" style="14" customWidth="1"/>
    <col min="2746" max="2746" width="2.7109375" style="14" customWidth="1"/>
    <col min="2747" max="2748" width="10.7109375" style="14" customWidth="1"/>
    <col min="2749" max="2749" width="2.7109375" style="14" customWidth="1"/>
    <col min="2750" max="2751" width="10.7109375" style="14" customWidth="1"/>
    <col min="2752" max="2752" width="2.7109375" style="14" customWidth="1"/>
    <col min="2753" max="2754" width="10.7109375" style="14" customWidth="1"/>
    <col min="2755" max="2755" width="2.7109375" style="14" customWidth="1"/>
    <col min="2756" max="2757" width="10.7109375" style="14" customWidth="1"/>
    <col min="2758" max="2758" width="2.7109375" style="14" customWidth="1"/>
    <col min="2759" max="2760" width="10.7109375" style="14" customWidth="1"/>
    <col min="2761" max="2761" width="2.7109375" style="14" customWidth="1"/>
    <col min="2762" max="2763" width="10.7109375" style="14" customWidth="1"/>
    <col min="2764" max="2764" width="2.7109375" style="14" customWidth="1"/>
    <col min="2765" max="2766" width="10.7109375" style="14" customWidth="1"/>
    <col min="2767" max="2767" width="2.7109375" style="14" customWidth="1"/>
    <col min="2768" max="2769" width="10.7109375" style="14" customWidth="1"/>
    <col min="2770" max="2770" width="2.7109375" style="14" customWidth="1"/>
    <col min="2771" max="2772" width="10.7109375" style="14" customWidth="1"/>
    <col min="2773" max="2773" width="2.7109375" style="14" customWidth="1"/>
    <col min="2774" max="2775" width="10.7109375" style="14" customWidth="1"/>
    <col min="2776" max="2776" width="2.7109375" style="14" customWidth="1"/>
    <col min="2777" max="2778" width="10.7109375" style="14" customWidth="1"/>
    <col min="2779" max="2779" width="2.7109375" style="14" customWidth="1"/>
    <col min="2780" max="2781" width="10.7109375" style="14" customWidth="1"/>
    <col min="2782" max="2782" width="2.7109375" style="14" customWidth="1"/>
    <col min="2783" max="2784" width="10.7109375" style="14" customWidth="1"/>
    <col min="2785" max="2785" width="2.7109375" style="14" customWidth="1"/>
    <col min="2786" max="2787" width="10.7109375" style="14" customWidth="1"/>
    <col min="2788" max="2788" width="2.7109375" style="14" customWidth="1"/>
    <col min="2789" max="2790" width="10.7109375" style="14" customWidth="1"/>
    <col min="2791" max="2791" width="2.7109375" style="14" customWidth="1"/>
    <col min="2792" max="2793" width="10.7109375" style="14" customWidth="1"/>
    <col min="2794" max="2794" width="2.7109375" style="14" customWidth="1"/>
    <col min="2795" max="2796" width="10.7109375" style="14" customWidth="1"/>
    <col min="2797" max="2797" width="2.7109375" style="14" customWidth="1"/>
    <col min="2798" max="2799" width="10.7109375" style="14" customWidth="1"/>
    <col min="2800" max="2800" width="2.7109375" style="14" customWidth="1"/>
    <col min="2801" max="2802" width="10.7109375" style="14" customWidth="1"/>
    <col min="2803" max="2803" width="2.7109375" style="14" customWidth="1"/>
    <col min="2804" max="2805" width="10.7109375" style="14" customWidth="1"/>
    <col min="2806" max="2806" width="2.7109375" style="14" customWidth="1"/>
    <col min="2807" max="2808" width="10.7109375" style="14" customWidth="1"/>
    <col min="2809" max="2809" width="2.7109375" style="14" customWidth="1"/>
    <col min="2810" max="2811" width="10.7109375" style="14" customWidth="1"/>
    <col min="2812" max="2812" width="2.7109375" style="14" customWidth="1"/>
    <col min="2813" max="2814" width="10.7109375" style="14" customWidth="1"/>
    <col min="2815" max="2815" width="2.7109375" style="14" customWidth="1"/>
    <col min="2816" max="2817" width="10.7109375" style="14" customWidth="1"/>
    <col min="2818" max="2818" width="2.7109375" style="14" customWidth="1"/>
    <col min="2819" max="2820" width="10.7109375" style="14" customWidth="1"/>
    <col min="2821" max="2821" width="2.7109375" style="14" customWidth="1"/>
    <col min="2822" max="2823" width="10.7109375" style="14" customWidth="1"/>
    <col min="2824" max="2824" width="2.7109375" style="14" customWidth="1"/>
    <col min="2825" max="2826" width="10.7109375" style="14" customWidth="1"/>
    <col min="2827" max="2827" width="2.7109375" style="14" customWidth="1"/>
    <col min="2828" max="2829" width="10.7109375" style="14" customWidth="1"/>
    <col min="2830" max="2830" width="2.7109375" style="14" customWidth="1"/>
    <col min="2831" max="2832" width="10.7109375" style="14" customWidth="1"/>
    <col min="2833" max="2833" width="2.7109375" style="14" customWidth="1"/>
    <col min="2834" max="2835" width="10.7109375" style="14" customWidth="1"/>
    <col min="2836" max="2836" width="2.7109375" style="14" customWidth="1"/>
    <col min="2837" max="2838" width="10.7109375" style="14" customWidth="1"/>
    <col min="2839" max="2839" width="2.7109375" style="14" customWidth="1"/>
    <col min="2840" max="2841" width="10.7109375" style="14" customWidth="1"/>
    <col min="2842" max="2842" width="2.7109375" style="14" customWidth="1"/>
    <col min="2843" max="2844" width="10.7109375" style="14" customWidth="1"/>
    <col min="2845" max="2845" width="2.7109375" style="14" customWidth="1"/>
    <col min="2846" max="2847" width="10.7109375" style="14" customWidth="1"/>
    <col min="2848" max="2848" width="2.7109375" style="14" customWidth="1"/>
    <col min="2849" max="2850" width="10.7109375" style="14" customWidth="1"/>
    <col min="2851" max="2851" width="2.7109375" style="14" customWidth="1"/>
    <col min="2852" max="2853" width="10.7109375" style="14" customWidth="1"/>
    <col min="2854" max="2854" width="2.7109375" style="14" customWidth="1"/>
    <col min="2855" max="2856" width="10.7109375" style="14" customWidth="1"/>
    <col min="2857" max="2857" width="2.7109375" style="14" customWidth="1"/>
    <col min="2858" max="2859" width="10.7109375" style="14" customWidth="1"/>
    <col min="2860" max="2860" width="2.7109375" style="14" customWidth="1"/>
    <col min="2861" max="2862" width="10.7109375" style="14" customWidth="1"/>
    <col min="2863" max="2863" width="2.7109375" style="14" customWidth="1"/>
    <col min="2864" max="2865" width="10.7109375" style="14" customWidth="1"/>
    <col min="2866" max="2866" width="2.7109375" style="14" customWidth="1"/>
    <col min="2867" max="2868" width="10.7109375" style="14" customWidth="1"/>
    <col min="2869" max="2869" width="2.7109375" style="14" customWidth="1"/>
    <col min="2870" max="2871" width="10.7109375" style="14" customWidth="1"/>
    <col min="2872" max="2872" width="2.7109375" style="14" customWidth="1"/>
    <col min="2873" max="2874" width="10.7109375" style="14" customWidth="1"/>
    <col min="2875" max="2875" width="2.7109375" style="14" customWidth="1"/>
    <col min="2876" max="2877" width="10.7109375" style="14" customWidth="1"/>
    <col min="2878" max="2878" width="2.7109375" style="14" customWidth="1"/>
    <col min="2879" max="2880" width="10.7109375" style="14" customWidth="1"/>
    <col min="2881" max="2881" width="2.7109375" style="14" customWidth="1"/>
    <col min="2882" max="2883" width="10.7109375" style="14" customWidth="1"/>
    <col min="2884" max="2884" width="2.7109375" style="14" customWidth="1"/>
    <col min="2885" max="2886" width="10.7109375" style="14" customWidth="1"/>
    <col min="2887" max="2887" width="2.7109375" style="14" customWidth="1"/>
    <col min="2888" max="2889" width="10.7109375" style="14" customWidth="1"/>
    <col min="2890" max="2890" width="2.7109375" style="14" customWidth="1"/>
    <col min="2891" max="2892" width="10.7109375" style="14" customWidth="1"/>
    <col min="2893" max="2893" width="2.7109375" style="14" customWidth="1"/>
    <col min="2894" max="2895" width="10.7109375" style="14" customWidth="1"/>
    <col min="2896" max="2896" width="2.7109375" style="14" customWidth="1"/>
    <col min="2897" max="2898" width="10.7109375" style="14" customWidth="1"/>
    <col min="2899" max="2899" width="2.7109375" style="14" customWidth="1"/>
    <col min="2900" max="2901" width="10.7109375" style="14" customWidth="1"/>
    <col min="2902" max="2902" width="2.7109375" style="14" customWidth="1"/>
    <col min="2903" max="2904" width="10.7109375" style="14" customWidth="1"/>
    <col min="2905" max="2905" width="2.7109375" style="14" customWidth="1"/>
    <col min="2906" max="2907" width="10.7109375" style="14" customWidth="1"/>
    <col min="2908" max="2908" width="2.7109375" style="14" customWidth="1"/>
    <col min="2909" max="2910" width="10.7109375" style="14" customWidth="1"/>
    <col min="2911" max="2911" width="2.7109375" style="14" customWidth="1"/>
    <col min="2912" max="2913" width="10.7109375" style="14" customWidth="1"/>
    <col min="2914" max="2914" width="2.7109375" style="14" customWidth="1"/>
    <col min="2915" max="2916" width="10.7109375" style="14" customWidth="1"/>
    <col min="2917" max="2917" width="2.7109375" style="14" customWidth="1"/>
    <col min="2918" max="2919" width="10.7109375" style="14" customWidth="1"/>
    <col min="2920" max="2920" width="2.7109375" style="14" customWidth="1"/>
    <col min="2921" max="2922" width="10.7109375" style="14" customWidth="1"/>
    <col min="2923" max="2923" width="2.7109375" style="14" customWidth="1"/>
    <col min="2924" max="2925" width="10.7109375" style="14" customWidth="1"/>
    <col min="2926" max="2926" width="2.7109375" style="14" customWidth="1"/>
    <col min="2927" max="2928" width="10.7109375" style="14" customWidth="1"/>
    <col min="2929" max="2929" width="2.7109375" style="14" customWidth="1"/>
    <col min="2930" max="2931" width="10.7109375" style="14" customWidth="1"/>
    <col min="2932" max="2932" width="2.7109375" style="14" customWidth="1"/>
    <col min="2933" max="2934" width="10.7109375" style="14" customWidth="1"/>
    <col min="2935" max="2935" width="2.7109375" style="14" customWidth="1"/>
    <col min="2936" max="2937" width="10.7109375" style="14" customWidth="1"/>
    <col min="2938" max="2938" width="2.7109375" style="14" customWidth="1"/>
    <col min="2939" max="2940" width="10.7109375" style="14" customWidth="1"/>
    <col min="2941" max="2941" width="2.7109375" style="14" customWidth="1"/>
    <col min="2942" max="2943" width="10.7109375" style="14" customWidth="1"/>
    <col min="2944" max="2944" width="2.7109375" style="14" customWidth="1"/>
    <col min="2945" max="2946" width="10.7109375" style="14" customWidth="1"/>
    <col min="2947" max="2947" width="2.7109375" style="14" customWidth="1"/>
    <col min="2948" max="2949" width="10.7109375" style="14" customWidth="1"/>
    <col min="2950" max="2950" width="2.7109375" style="14" customWidth="1"/>
    <col min="2951" max="2952" width="10.7109375" style="14" customWidth="1"/>
    <col min="2953" max="2953" width="2.7109375" style="14" customWidth="1"/>
    <col min="2954" max="2955" width="10.7109375" style="14" customWidth="1"/>
    <col min="2956" max="2956" width="2.7109375" style="14" customWidth="1"/>
    <col min="2957" max="2958" width="10.7109375" style="14" customWidth="1"/>
    <col min="2959" max="2959" width="2.7109375" style="14" customWidth="1"/>
    <col min="2960" max="2961" width="10.7109375" style="14" customWidth="1"/>
    <col min="2962" max="2962" width="2.7109375" style="14" customWidth="1"/>
    <col min="2963" max="2964" width="10.7109375" style="14" customWidth="1"/>
    <col min="2965" max="2965" width="2.7109375" style="14" customWidth="1"/>
    <col min="2966" max="2967" width="10.7109375" style="14" customWidth="1"/>
    <col min="2968" max="2968" width="2.7109375" style="14" customWidth="1"/>
    <col min="2969" max="2970" width="10.7109375" style="14" customWidth="1"/>
    <col min="2971" max="2971" width="2.7109375" style="14" customWidth="1"/>
    <col min="2972" max="2973" width="10.7109375" style="14" customWidth="1"/>
    <col min="2974" max="2974" width="2.7109375" style="14" customWidth="1"/>
    <col min="2975" max="2976" width="10.7109375" style="14" customWidth="1"/>
    <col min="2977" max="2977" width="2.7109375" style="14" customWidth="1"/>
    <col min="2978" max="2979" width="10.7109375" style="14" customWidth="1"/>
    <col min="2980" max="2980" width="2.7109375" style="14" customWidth="1"/>
    <col min="2981" max="2982" width="10.7109375" style="14" customWidth="1"/>
    <col min="2983" max="2983" width="2.7109375" style="14" customWidth="1"/>
    <col min="2984" max="2985" width="10.7109375" style="14" customWidth="1"/>
    <col min="2986" max="2986" width="2.7109375" style="14" customWidth="1"/>
    <col min="2987" max="2988" width="10.7109375" style="14" customWidth="1"/>
    <col min="2989" max="2989" width="2.7109375" style="14" customWidth="1"/>
    <col min="2990" max="2991" width="10.7109375" style="14" customWidth="1"/>
    <col min="2992" max="2992" width="2.7109375" style="14" customWidth="1"/>
    <col min="2993" max="2994" width="10.7109375" style="14" customWidth="1"/>
    <col min="2995" max="2995" width="2.7109375" style="14" customWidth="1"/>
    <col min="2996" max="2997" width="10.7109375" style="14" customWidth="1"/>
    <col min="2998" max="2998" width="2.7109375" style="14" customWidth="1"/>
    <col min="2999" max="3000" width="10.7109375" style="14" customWidth="1"/>
    <col min="3001" max="3001" width="2.7109375" style="14" customWidth="1"/>
    <col min="3002" max="3003" width="10.7109375" style="14" customWidth="1"/>
    <col min="3004" max="3004" width="2.7109375" style="14" customWidth="1"/>
    <col min="3005" max="3006" width="10.7109375" style="14" customWidth="1"/>
    <col min="3007" max="3007" width="2.7109375" style="14" customWidth="1"/>
    <col min="3008" max="3009" width="10.7109375" style="14" customWidth="1"/>
    <col min="3010" max="3010" width="2.7109375" style="14" customWidth="1"/>
    <col min="3011" max="3012" width="10.7109375" style="14" customWidth="1"/>
    <col min="3013" max="3013" width="2.7109375" style="14" customWidth="1"/>
    <col min="3014" max="3015" width="10.7109375" style="14" customWidth="1"/>
    <col min="3016" max="3016" width="2.7109375" style="14" customWidth="1"/>
    <col min="3017" max="3018" width="10.7109375" style="14" customWidth="1"/>
    <col min="3019" max="3019" width="2.7109375" style="14" customWidth="1"/>
    <col min="3020" max="3021" width="10.7109375" style="14" customWidth="1"/>
    <col min="3022" max="3022" width="2.7109375" style="14" customWidth="1"/>
    <col min="3023" max="3024" width="10.7109375" style="14" customWidth="1"/>
    <col min="3025" max="3025" width="2.7109375" style="14" customWidth="1"/>
    <col min="3026" max="3027" width="10.7109375" style="14" customWidth="1"/>
    <col min="3028" max="3028" width="2.7109375" style="14" customWidth="1"/>
    <col min="3029" max="3030" width="10.7109375" style="14" customWidth="1"/>
    <col min="3031" max="3031" width="2.7109375" style="14" customWidth="1"/>
    <col min="3032" max="3033" width="10.7109375" style="14" customWidth="1"/>
    <col min="3034" max="3034" width="2.7109375" style="14" customWidth="1"/>
    <col min="3035" max="3036" width="10.7109375" style="14" customWidth="1"/>
    <col min="3037" max="3037" width="2.7109375" style="14" customWidth="1"/>
    <col min="3038" max="3039" width="10.7109375" style="14" customWidth="1"/>
    <col min="3040" max="3040" width="2.7109375" style="14" customWidth="1"/>
    <col min="3041" max="3042" width="10.7109375" style="14" customWidth="1"/>
    <col min="3043" max="3043" width="2.7109375" style="14" customWidth="1"/>
    <col min="3044" max="3045" width="10.7109375" style="14" customWidth="1"/>
    <col min="3046" max="3046" width="2.7109375" style="14" customWidth="1"/>
    <col min="3047" max="3048" width="10.7109375" style="14" customWidth="1"/>
    <col min="3049" max="3049" width="2.7109375" style="14" customWidth="1"/>
    <col min="3050" max="3051" width="10.7109375" style="14" customWidth="1"/>
    <col min="3052" max="3052" width="2.7109375" style="14" customWidth="1"/>
    <col min="3053" max="3054" width="10.7109375" style="14" customWidth="1"/>
    <col min="3055" max="3055" width="2.7109375" style="14" customWidth="1"/>
    <col min="3056" max="3057" width="10.7109375" style="14" customWidth="1"/>
    <col min="3058" max="3058" width="2.7109375" style="14" customWidth="1"/>
    <col min="3059" max="3060" width="10.7109375" style="14" customWidth="1"/>
    <col min="3061" max="3061" width="2.7109375" style="14" customWidth="1"/>
    <col min="3062" max="3063" width="10.7109375" style="14" customWidth="1"/>
    <col min="3064" max="3064" width="2.7109375" style="14" customWidth="1"/>
    <col min="3065" max="3066" width="10.7109375" style="14" customWidth="1"/>
    <col min="3067" max="3067" width="2.7109375" style="14" customWidth="1"/>
    <col min="3068" max="3069" width="10.7109375" style="14" customWidth="1"/>
    <col min="3070" max="3070" width="2.7109375" style="14" customWidth="1"/>
    <col min="3071" max="3072" width="10.7109375" style="14" customWidth="1"/>
    <col min="3073" max="3073" width="2.7109375" style="14" customWidth="1"/>
    <col min="3074" max="3075" width="10.7109375" style="14" customWidth="1"/>
    <col min="3076" max="3076" width="2.7109375" style="14" customWidth="1"/>
    <col min="3077" max="3078" width="10.7109375" style="14" customWidth="1"/>
    <col min="3079" max="3079" width="2.7109375" style="14" customWidth="1"/>
    <col min="3080" max="3081" width="10.7109375" style="14" customWidth="1"/>
    <col min="3082" max="3082" width="2.7109375" style="14" customWidth="1"/>
    <col min="3083" max="3084" width="10.7109375" style="14" customWidth="1"/>
    <col min="3085" max="3085" width="2.7109375" style="14" customWidth="1"/>
    <col min="3086" max="3087" width="10.7109375" style="14" customWidth="1"/>
    <col min="3088" max="3088" width="2.7109375" style="14" customWidth="1"/>
    <col min="3089" max="3090" width="10.7109375" style="14" customWidth="1"/>
    <col min="3091" max="3091" width="2.7109375" style="14" customWidth="1"/>
    <col min="3092" max="3093" width="10.7109375" style="14" customWidth="1"/>
    <col min="3094" max="3094" width="2.7109375" style="14" customWidth="1"/>
    <col min="3095" max="3096" width="10.7109375" style="14" customWidth="1"/>
    <col min="3097" max="3097" width="2.7109375" style="14" customWidth="1"/>
    <col min="3098" max="3099" width="10.7109375" style="14" customWidth="1"/>
    <col min="3100" max="3100" width="2.7109375" style="14" customWidth="1"/>
    <col min="3101" max="3102" width="10.7109375" style="14" customWidth="1"/>
    <col min="3103" max="3103" width="2.7109375" style="14" customWidth="1"/>
    <col min="3104" max="3105" width="10.7109375" style="14" customWidth="1"/>
    <col min="3106" max="3106" width="2.7109375" style="14" customWidth="1"/>
    <col min="3107" max="3108" width="10.7109375" style="14" customWidth="1"/>
    <col min="3109" max="3109" width="2.7109375" style="14" customWidth="1"/>
    <col min="3110" max="3111" width="10.7109375" style="14" customWidth="1"/>
    <col min="3112" max="3112" width="2.7109375" style="14" customWidth="1"/>
    <col min="3113" max="3114" width="10.7109375" style="14" customWidth="1"/>
    <col min="3115" max="3115" width="2.7109375" style="14" customWidth="1"/>
    <col min="3116" max="3117" width="10.7109375" style="14" customWidth="1"/>
    <col min="3118" max="3118" width="2.7109375" style="14" customWidth="1"/>
    <col min="3119" max="3120" width="10.7109375" style="14" customWidth="1"/>
    <col min="3121" max="3121" width="2.7109375" style="14" customWidth="1"/>
    <col min="3122" max="3123" width="10.7109375" style="14" customWidth="1"/>
    <col min="3124" max="3124" width="2.7109375" style="14" customWidth="1"/>
    <col min="3125" max="3126" width="10.7109375" style="14" customWidth="1"/>
    <col min="3127" max="3127" width="2.7109375" style="14" customWidth="1"/>
    <col min="3128" max="3129" width="10.7109375" style="14" customWidth="1"/>
    <col min="3130" max="3130" width="2.7109375" style="14" customWidth="1"/>
    <col min="3131" max="3132" width="10.7109375" style="14" customWidth="1"/>
    <col min="3133" max="3133" width="2.7109375" style="14" customWidth="1"/>
    <col min="3134" max="3135" width="10.7109375" style="14" customWidth="1"/>
    <col min="3136" max="3136" width="2.7109375" style="14" customWidth="1"/>
    <col min="3137" max="3138" width="10.7109375" style="14" customWidth="1"/>
    <col min="3139" max="3139" width="2.7109375" style="14" customWidth="1"/>
    <col min="3140" max="3141" width="10.7109375" style="14" customWidth="1"/>
    <col min="3142" max="3142" width="2.7109375" style="14" customWidth="1"/>
    <col min="3143" max="3144" width="10.7109375" style="14" customWidth="1"/>
    <col min="3145" max="3145" width="2.7109375" style="14" customWidth="1"/>
    <col min="3146" max="3147" width="10.7109375" style="14" customWidth="1"/>
    <col min="3148" max="3148" width="2.7109375" style="14" customWidth="1"/>
    <col min="3149" max="3150" width="10.7109375" style="14" customWidth="1"/>
    <col min="3151" max="3151" width="2.7109375" style="14" customWidth="1"/>
    <col min="3152" max="3153" width="10.7109375" style="14" customWidth="1"/>
    <col min="3154" max="3154" width="2.7109375" style="14" customWidth="1"/>
    <col min="3155" max="3156" width="10.7109375" style="14" customWidth="1"/>
    <col min="3157" max="3157" width="2.7109375" style="14" customWidth="1"/>
    <col min="3158" max="3159" width="10.7109375" style="14" customWidth="1"/>
    <col min="3160" max="3160" width="2.7109375" style="14" customWidth="1"/>
    <col min="3161" max="3162" width="10.7109375" style="14" customWidth="1"/>
    <col min="3163" max="3163" width="2.7109375" style="14" customWidth="1"/>
    <col min="3164" max="3165" width="10.7109375" style="14" customWidth="1"/>
    <col min="3166" max="3166" width="2.7109375" style="14" customWidth="1"/>
    <col min="3167" max="3168" width="10.7109375" style="14" customWidth="1"/>
    <col min="3169" max="3169" width="2.7109375" style="14" customWidth="1"/>
    <col min="3170" max="3171" width="10.7109375" style="14" customWidth="1"/>
    <col min="3172" max="3172" width="2.7109375" style="14" customWidth="1"/>
    <col min="3173" max="3174" width="10.7109375" style="14" customWidth="1"/>
    <col min="3175" max="3175" width="2.7109375" style="14" customWidth="1"/>
    <col min="3176" max="3177" width="10.7109375" style="14" customWidth="1"/>
    <col min="3178" max="3178" width="2.7109375" style="14" customWidth="1"/>
    <col min="3179" max="3180" width="10.7109375" style="14" customWidth="1"/>
    <col min="3181" max="3181" width="2.7109375" style="14" customWidth="1"/>
    <col min="3182" max="3183" width="10.7109375" style="14" customWidth="1"/>
    <col min="3184" max="3184" width="2.7109375" style="14" customWidth="1"/>
    <col min="3185" max="3186" width="10.7109375" style="14" customWidth="1"/>
    <col min="3187" max="3187" width="2.7109375" style="14" customWidth="1"/>
    <col min="3188" max="3189" width="10.7109375" style="14" customWidth="1"/>
    <col min="3190" max="3190" width="2.7109375" style="14" customWidth="1"/>
    <col min="3191" max="3192" width="10.7109375" style="14" customWidth="1"/>
    <col min="3193" max="3193" width="2.7109375" style="14" customWidth="1"/>
    <col min="3194" max="3195" width="10.7109375" style="14" customWidth="1"/>
    <col min="3196" max="3196" width="2.7109375" style="14" customWidth="1"/>
    <col min="3197" max="3198" width="10.7109375" style="14" customWidth="1"/>
    <col min="3199" max="3199" width="2.7109375" style="14" customWidth="1"/>
    <col min="3200" max="3201" width="10.7109375" style="14" customWidth="1"/>
    <col min="3202" max="3202" width="2.7109375" style="14" customWidth="1"/>
    <col min="3203" max="3204" width="10.7109375" style="14" customWidth="1"/>
    <col min="3205" max="3205" width="2.7109375" style="14" customWidth="1"/>
    <col min="3206" max="3207" width="10.7109375" style="14" customWidth="1"/>
    <col min="3208" max="3208" width="2.7109375" style="14" customWidth="1"/>
    <col min="3209" max="3210" width="10.7109375" style="14" customWidth="1"/>
    <col min="3211" max="3211" width="2.7109375" style="14" customWidth="1"/>
    <col min="3212" max="3213" width="10.7109375" style="14" customWidth="1"/>
    <col min="3214" max="3214" width="2.7109375" style="14" customWidth="1"/>
    <col min="3215" max="3216" width="10.7109375" style="14" customWidth="1"/>
    <col min="3217" max="3217" width="2.7109375" style="14" customWidth="1"/>
    <col min="3218" max="3219" width="10.7109375" style="14" customWidth="1"/>
    <col min="3220" max="3220" width="2.7109375" style="14" customWidth="1"/>
    <col min="3221" max="3222" width="10.7109375" style="14" customWidth="1"/>
    <col min="3223" max="3223" width="2.7109375" style="14" customWidth="1"/>
    <col min="3224" max="3225" width="10.7109375" style="14" customWidth="1"/>
    <col min="3226" max="3226" width="2.7109375" style="14" customWidth="1"/>
    <col min="3227" max="3228" width="10.7109375" style="14" customWidth="1"/>
    <col min="3229" max="3229" width="2.7109375" style="14" customWidth="1"/>
    <col min="3230" max="3231" width="10.7109375" style="14" customWidth="1"/>
    <col min="3232" max="3232" width="2.7109375" style="14" customWidth="1"/>
    <col min="3233" max="3234" width="10.7109375" style="14" customWidth="1"/>
    <col min="3235" max="3235" width="2.7109375" style="14" customWidth="1"/>
    <col min="3236" max="3237" width="10.7109375" style="14" customWidth="1"/>
    <col min="3238" max="3238" width="2.7109375" style="14" customWidth="1"/>
    <col min="3239" max="3240" width="10.7109375" style="14" customWidth="1"/>
    <col min="3241" max="3241" width="2.7109375" style="14" customWidth="1"/>
    <col min="3242" max="3243" width="10.7109375" style="14" customWidth="1"/>
    <col min="3244" max="3244" width="2.7109375" style="14" customWidth="1"/>
    <col min="3245" max="3246" width="10.7109375" style="14" customWidth="1"/>
    <col min="3247" max="3247" width="2.7109375" style="14" customWidth="1"/>
    <col min="3248" max="3249" width="10.7109375" style="14" customWidth="1"/>
    <col min="3250" max="3250" width="2.7109375" style="14" customWidth="1"/>
    <col min="3251" max="3252" width="10.7109375" style="14" customWidth="1"/>
    <col min="3253" max="3253" width="2.7109375" style="14" customWidth="1"/>
    <col min="3254" max="3255" width="10.7109375" style="14" customWidth="1"/>
    <col min="3256" max="3256" width="2.7109375" style="14" customWidth="1"/>
    <col min="3257" max="3258" width="10.7109375" style="14" customWidth="1"/>
    <col min="3259" max="3259" width="2.7109375" style="14" customWidth="1"/>
    <col min="3260" max="3261" width="10.7109375" style="14" customWidth="1"/>
    <col min="3262" max="3262" width="2.7109375" style="14" customWidth="1"/>
    <col min="3263" max="3264" width="10.7109375" style="14" customWidth="1"/>
    <col min="3265" max="3265" width="2.7109375" style="14" customWidth="1"/>
    <col min="3266" max="3267" width="10.7109375" style="14" customWidth="1"/>
    <col min="3268" max="3268" width="2.7109375" style="14" customWidth="1"/>
    <col min="3269" max="3270" width="10.7109375" style="14" customWidth="1"/>
    <col min="3271" max="3271" width="2.7109375" style="14" customWidth="1"/>
    <col min="3272" max="3273" width="10.7109375" style="14" customWidth="1"/>
    <col min="3274" max="3274" width="2.7109375" style="14" customWidth="1"/>
    <col min="3275" max="3276" width="10.7109375" style="14" customWidth="1"/>
    <col min="3277" max="3277" width="2.7109375" style="14" customWidth="1"/>
    <col min="3278" max="3279" width="10.7109375" style="14" customWidth="1"/>
    <col min="3280" max="3280" width="2.7109375" style="14" customWidth="1"/>
    <col min="3281" max="3282" width="10.7109375" style="14" customWidth="1"/>
    <col min="3283" max="3283" width="2.7109375" style="14" customWidth="1"/>
    <col min="3284" max="3285" width="10.7109375" style="14" customWidth="1"/>
    <col min="3286" max="3286" width="2.7109375" style="14" customWidth="1"/>
    <col min="3287" max="3288" width="10.7109375" style="14" customWidth="1"/>
    <col min="3289" max="3289" width="2.7109375" style="14" customWidth="1"/>
    <col min="3290" max="3291" width="10.7109375" style="14" customWidth="1"/>
    <col min="3292" max="3292" width="2.7109375" style="14" customWidth="1"/>
    <col min="3293" max="3294" width="10.7109375" style="14" customWidth="1"/>
    <col min="3295" max="3295" width="2.7109375" style="14" customWidth="1"/>
    <col min="3296" max="3297" width="10.7109375" style="14" customWidth="1"/>
    <col min="3298" max="3298" width="2.7109375" style="14" customWidth="1"/>
    <col min="3299" max="3300" width="10.7109375" style="14" customWidth="1"/>
    <col min="3301" max="3301" width="2.7109375" style="14" customWidth="1"/>
    <col min="3302" max="3303" width="10.7109375" style="14" customWidth="1"/>
    <col min="3304" max="3304" width="2.7109375" style="14" customWidth="1"/>
    <col min="3305" max="3306" width="10.7109375" style="14" customWidth="1"/>
    <col min="3307" max="3307" width="2.7109375" style="14" customWidth="1"/>
    <col min="3308" max="3309" width="10.7109375" style="14" customWidth="1"/>
    <col min="3310" max="3310" width="2.7109375" style="14" customWidth="1"/>
    <col min="3311" max="3312" width="10.7109375" style="14" customWidth="1"/>
    <col min="3313" max="3313" width="2.7109375" style="14" customWidth="1"/>
    <col min="3314" max="3315" width="10.7109375" style="14" customWidth="1"/>
    <col min="3316" max="3316" width="2.7109375" style="14" customWidth="1"/>
    <col min="3317" max="3318" width="10.7109375" style="14" customWidth="1"/>
    <col min="3319" max="3319" width="2.7109375" style="14" customWidth="1"/>
    <col min="3320" max="3321" width="10.7109375" style="14" customWidth="1"/>
    <col min="3322" max="3322" width="2.7109375" style="14" customWidth="1"/>
    <col min="3323" max="3324" width="10.7109375" style="14" customWidth="1"/>
    <col min="3325" max="3325" width="2.7109375" style="14" customWidth="1"/>
    <col min="3326" max="3327" width="10.7109375" style="14" customWidth="1"/>
    <col min="3328" max="3328" width="2.7109375" style="14" customWidth="1"/>
    <col min="3329" max="3330" width="10.7109375" style="14" customWidth="1"/>
    <col min="3331" max="3331" width="2.7109375" style="14" customWidth="1"/>
    <col min="3332" max="3333" width="10.7109375" style="14" customWidth="1"/>
    <col min="3334" max="3334" width="2.7109375" style="14" customWidth="1"/>
    <col min="3335" max="3336" width="10.7109375" style="14" customWidth="1"/>
    <col min="3337" max="3337" width="2.7109375" style="14" customWidth="1"/>
    <col min="3338" max="3339" width="10.7109375" style="14" customWidth="1"/>
    <col min="3340" max="3340" width="2.7109375" style="14" customWidth="1"/>
    <col min="3341" max="3342" width="10.7109375" style="14" customWidth="1"/>
    <col min="3343" max="3343" width="2.7109375" style="14" customWidth="1"/>
    <col min="3344" max="3345" width="10.7109375" style="14" customWidth="1"/>
    <col min="3346" max="3346" width="2.7109375" style="14" customWidth="1"/>
    <col min="3347" max="3348" width="10.7109375" style="14" customWidth="1"/>
    <col min="3349" max="3349" width="2.7109375" style="14" customWidth="1"/>
    <col min="3350" max="3351" width="10.7109375" style="14" customWidth="1"/>
    <col min="3352" max="3352" width="2.7109375" style="14" customWidth="1"/>
    <col min="3353" max="3354" width="10.7109375" style="14" customWidth="1"/>
    <col min="3355" max="3355" width="2.7109375" style="14" customWidth="1"/>
    <col min="3356" max="3357" width="10.7109375" style="14" customWidth="1"/>
    <col min="3358" max="3358" width="2.7109375" style="14" customWidth="1"/>
    <col min="3359" max="3360" width="10.7109375" style="14" customWidth="1"/>
    <col min="3361" max="3361" width="2.7109375" style="14" customWidth="1"/>
    <col min="3362" max="3363" width="10.7109375" style="14" customWidth="1"/>
    <col min="3364" max="3364" width="2.7109375" style="14" customWidth="1"/>
    <col min="3365" max="3366" width="10.7109375" style="14" customWidth="1"/>
    <col min="3367" max="3367" width="2.7109375" style="14" customWidth="1"/>
    <col min="3368" max="3369" width="10.7109375" style="14" customWidth="1"/>
    <col min="3370" max="3370" width="2.7109375" style="14" customWidth="1"/>
    <col min="3371" max="3372" width="10.7109375" style="14" customWidth="1"/>
    <col min="3373" max="3373" width="2.7109375" style="14" customWidth="1"/>
    <col min="3374" max="3375" width="10.7109375" style="14" customWidth="1"/>
    <col min="3376" max="3376" width="2.7109375" style="14" customWidth="1"/>
    <col min="3377" max="3378" width="10.7109375" style="14" customWidth="1"/>
    <col min="3379" max="3379" width="2.7109375" style="14" customWidth="1"/>
    <col min="3380" max="3381" width="10.7109375" style="14" customWidth="1"/>
    <col min="3382" max="3382" width="2.7109375" style="14" customWidth="1"/>
    <col min="3383" max="3384" width="10.7109375" style="14" customWidth="1"/>
    <col min="3385" max="3385" width="2.7109375" style="14" customWidth="1"/>
    <col min="3386" max="3387" width="10.7109375" style="14" customWidth="1"/>
    <col min="3388" max="3388" width="2.7109375" style="14" customWidth="1"/>
    <col min="3389" max="3390" width="10.7109375" style="14" customWidth="1"/>
    <col min="3391" max="3391" width="2.7109375" style="14" customWidth="1"/>
    <col min="3392" max="3393" width="10.7109375" style="14" customWidth="1"/>
    <col min="3394" max="3394" width="2.7109375" style="14" customWidth="1"/>
    <col min="3395" max="3396" width="10.7109375" style="14" customWidth="1"/>
    <col min="3397" max="3397" width="2.7109375" style="14" customWidth="1"/>
    <col min="3398" max="3399" width="10.7109375" style="14" customWidth="1"/>
    <col min="3400" max="3400" width="2.7109375" style="14" customWidth="1"/>
    <col min="3401" max="3402" width="10.7109375" style="14" customWidth="1"/>
    <col min="3403" max="3403" width="2.7109375" style="14" customWidth="1"/>
    <col min="3404" max="3405" width="10.7109375" style="14" customWidth="1"/>
    <col min="3406" max="3406" width="2.7109375" style="14" customWidth="1"/>
    <col min="3407" max="3408" width="10.7109375" style="14" customWidth="1"/>
    <col min="3409" max="3409" width="2.7109375" style="14" customWidth="1"/>
    <col min="3410" max="3411" width="10.7109375" style="14" customWidth="1"/>
    <col min="3412" max="3412" width="2.7109375" style="14" customWidth="1"/>
    <col min="3413" max="3414" width="10.7109375" style="14" customWidth="1"/>
    <col min="3415" max="3415" width="2.7109375" style="14" customWidth="1"/>
    <col min="3416" max="3417" width="10.7109375" style="14" customWidth="1"/>
    <col min="3418" max="3418" width="2.7109375" style="14" customWidth="1"/>
    <col min="3419" max="3420" width="10.7109375" style="14" customWidth="1"/>
    <col min="3421" max="3421" width="2.7109375" style="14" customWidth="1"/>
    <col min="3422" max="3423" width="10.7109375" style="14" customWidth="1"/>
    <col min="3424" max="3424" width="2.7109375" style="14" customWidth="1"/>
    <col min="3425" max="3426" width="10.7109375" style="14" customWidth="1"/>
    <col min="3427" max="3427" width="2.7109375" style="14" customWidth="1"/>
    <col min="3428" max="3429" width="10.7109375" style="14" customWidth="1"/>
    <col min="3430" max="3430" width="2.7109375" style="14" customWidth="1"/>
    <col min="3431" max="3432" width="10.7109375" style="14" customWidth="1"/>
    <col min="3433" max="3433" width="2.7109375" style="14" customWidth="1"/>
    <col min="3434" max="3435" width="10.7109375" style="14" customWidth="1"/>
    <col min="3436" max="3436" width="2.7109375" style="14" customWidth="1"/>
    <col min="3437" max="3438" width="10.7109375" style="14" customWidth="1"/>
    <col min="3439" max="3439" width="2.7109375" style="14" customWidth="1"/>
    <col min="3440" max="3441" width="10.7109375" style="14" customWidth="1"/>
    <col min="3442" max="3442" width="2.7109375" style="14" customWidth="1"/>
    <col min="3443" max="3444" width="10.7109375" style="14" customWidth="1"/>
    <col min="3445" max="3445" width="2.7109375" style="14" customWidth="1"/>
    <col min="3446" max="3447" width="10.7109375" style="14" customWidth="1"/>
    <col min="3448" max="3448" width="2.7109375" style="14" customWidth="1"/>
    <col min="3449" max="3450" width="10.7109375" style="14" customWidth="1"/>
    <col min="3451" max="3451" width="2.7109375" style="14" customWidth="1"/>
    <col min="3452" max="3453" width="10.7109375" style="14" customWidth="1"/>
    <col min="3454" max="3454" width="2.7109375" style="14" customWidth="1"/>
    <col min="3455" max="3456" width="10.7109375" style="14" customWidth="1"/>
    <col min="3457" max="3457" width="2.7109375" style="14" customWidth="1"/>
    <col min="3458" max="3459" width="10.7109375" style="14" customWidth="1"/>
    <col min="3460" max="3460" width="2.7109375" style="14" customWidth="1"/>
    <col min="3461" max="3462" width="10.7109375" style="14" customWidth="1"/>
    <col min="3463" max="3463" width="2.7109375" style="14" customWidth="1"/>
    <col min="3464" max="3465" width="10.7109375" style="14" customWidth="1"/>
    <col min="3466" max="3466" width="2.7109375" style="14" customWidth="1"/>
    <col min="3467" max="3468" width="10.7109375" style="14" customWidth="1"/>
    <col min="3469" max="3469" width="2.7109375" style="14" customWidth="1"/>
    <col min="3470" max="3471" width="10.7109375" style="14" customWidth="1"/>
    <col min="3472" max="3472" width="2.7109375" style="14" customWidth="1"/>
    <col min="3473" max="3474" width="10.7109375" style="14" customWidth="1"/>
    <col min="3475" max="3475" width="2.7109375" style="14" customWidth="1"/>
    <col min="3476" max="3477" width="10.7109375" style="14" customWidth="1"/>
    <col min="3478" max="3478" width="2.7109375" style="14" customWidth="1"/>
    <col min="3479" max="3480" width="10.7109375" style="14" customWidth="1"/>
    <col min="3481" max="3481" width="2.7109375" style="14" customWidth="1"/>
    <col min="3482" max="3483" width="10.7109375" style="14" customWidth="1"/>
    <col min="3484" max="3484" width="2.7109375" style="14" customWidth="1"/>
    <col min="3485" max="3486" width="10.7109375" style="14" customWidth="1"/>
    <col min="3487" max="3487" width="2.7109375" style="14" customWidth="1"/>
    <col min="3488" max="3489" width="10.7109375" style="14" customWidth="1"/>
    <col min="3490" max="3490" width="2.7109375" style="14" customWidth="1"/>
    <col min="3491" max="3492" width="10.7109375" style="14" customWidth="1"/>
    <col min="3493" max="3493" width="2.7109375" style="14" customWidth="1"/>
    <col min="3494" max="3495" width="10.7109375" style="14" customWidth="1"/>
    <col min="3496" max="3496" width="2.7109375" style="14" customWidth="1"/>
    <col min="3497" max="3498" width="10.7109375" style="14" customWidth="1"/>
    <col min="3499" max="3499" width="2.7109375" style="14" customWidth="1"/>
    <col min="3500" max="3501" width="10.7109375" style="14" customWidth="1"/>
    <col min="3502" max="3502" width="2.7109375" style="14" customWidth="1"/>
    <col min="3503" max="3504" width="10.7109375" style="14" customWidth="1"/>
    <col min="3505" max="3505" width="2.7109375" style="14" customWidth="1"/>
    <col min="3506" max="3507" width="10.7109375" style="14" customWidth="1"/>
    <col min="3508" max="3508" width="2.7109375" style="14" customWidth="1"/>
    <col min="3509" max="3510" width="10.7109375" style="14" customWidth="1"/>
    <col min="3511" max="3511" width="2.7109375" style="14" customWidth="1"/>
    <col min="3512" max="3513" width="10.7109375" style="14" customWidth="1"/>
    <col min="3514" max="3514" width="2.7109375" style="14" customWidth="1"/>
    <col min="3515" max="3516" width="10.7109375" style="14" customWidth="1"/>
    <col min="3517" max="3517" width="2.7109375" style="14" customWidth="1"/>
    <col min="3518" max="3519" width="10.7109375" style="14" customWidth="1"/>
    <col min="3520" max="3520" width="2.7109375" style="14" customWidth="1"/>
    <col min="3521" max="3522" width="10.7109375" style="14" customWidth="1"/>
    <col min="3523" max="3523" width="2.7109375" style="14" customWidth="1"/>
    <col min="3524" max="3525" width="10.7109375" style="14" customWidth="1"/>
    <col min="3526" max="3526" width="2.7109375" style="14" customWidth="1"/>
    <col min="3527" max="3528" width="10.7109375" style="14" customWidth="1"/>
    <col min="3529" max="3529" width="2.7109375" style="14" customWidth="1"/>
    <col min="3530" max="3531" width="10.7109375" style="14" customWidth="1"/>
    <col min="3532" max="3532" width="2.7109375" style="14" customWidth="1"/>
    <col min="3533" max="3534" width="10.7109375" style="14" customWidth="1"/>
    <col min="3535" max="3535" width="2.7109375" style="14" customWidth="1"/>
    <col min="3536" max="3537" width="10.7109375" style="14" customWidth="1"/>
    <col min="3538" max="3538" width="2.7109375" style="14" customWidth="1"/>
    <col min="3539" max="3540" width="10.7109375" style="14" customWidth="1"/>
    <col min="3541" max="3541" width="2.7109375" style="14" customWidth="1"/>
    <col min="3542" max="3543" width="10.7109375" style="14" customWidth="1"/>
    <col min="3544" max="3544" width="2.7109375" style="14" customWidth="1"/>
    <col min="3545" max="3546" width="10.7109375" style="14" customWidth="1"/>
    <col min="3547" max="3547" width="2.7109375" style="14" customWidth="1"/>
    <col min="3548" max="3549" width="10.7109375" style="14" customWidth="1"/>
    <col min="3550" max="3550" width="2.7109375" style="14" customWidth="1"/>
    <col min="3551" max="3552" width="10.7109375" style="14" customWidth="1"/>
    <col min="3553" max="3553" width="2.7109375" style="14" customWidth="1"/>
    <col min="3554" max="3555" width="10.7109375" style="14" customWidth="1"/>
    <col min="3556" max="3556" width="2.7109375" style="14" customWidth="1"/>
    <col min="3557" max="3558" width="10.7109375" style="14" customWidth="1"/>
    <col min="3559" max="3559" width="2.7109375" style="14" customWidth="1"/>
    <col min="3560" max="3561" width="10.7109375" style="14" customWidth="1"/>
    <col min="3562" max="3562" width="2.7109375" style="14" customWidth="1"/>
    <col min="3563" max="3564" width="10.7109375" style="14" customWidth="1"/>
    <col min="3565" max="3565" width="2.7109375" style="14" customWidth="1"/>
    <col min="3566" max="3567" width="10.7109375" style="14" customWidth="1"/>
    <col min="3568" max="3568" width="2.7109375" style="14" customWidth="1"/>
    <col min="3569" max="3570" width="10.7109375" style="14" customWidth="1"/>
    <col min="3571" max="3571" width="2.7109375" style="14" customWidth="1"/>
    <col min="3572" max="3573" width="10.7109375" style="14" customWidth="1"/>
    <col min="3574" max="3574" width="2.7109375" style="14" customWidth="1"/>
    <col min="3575" max="3576" width="10.7109375" style="14" customWidth="1"/>
    <col min="3577" max="3577" width="2.7109375" style="14" customWidth="1"/>
    <col min="3578" max="3579" width="10.7109375" style="14" customWidth="1"/>
    <col min="3580" max="3580" width="2.7109375" style="14" customWidth="1"/>
    <col min="3581" max="3582" width="10.7109375" style="14" customWidth="1"/>
    <col min="3583" max="3583" width="2.7109375" style="14" customWidth="1"/>
    <col min="3584" max="3585" width="10.7109375" style="14" customWidth="1"/>
    <col min="3586" max="3586" width="2.7109375" style="14" customWidth="1"/>
    <col min="3587" max="3588" width="10.7109375" style="14" customWidth="1"/>
    <col min="3589" max="3589" width="2.7109375" style="14" customWidth="1"/>
    <col min="3590" max="3591" width="10.7109375" style="14" customWidth="1"/>
    <col min="3592" max="3592" width="2.7109375" style="14" customWidth="1"/>
    <col min="3593" max="3594" width="10.7109375" style="14" customWidth="1"/>
    <col min="3595" max="3595" width="2.7109375" style="14" customWidth="1"/>
    <col min="3596" max="3597" width="10.7109375" style="14" customWidth="1"/>
    <col min="3598" max="3598" width="2.7109375" style="14" customWidth="1"/>
    <col min="3599" max="3600" width="10.7109375" style="14" customWidth="1"/>
    <col min="3601" max="3601" width="2.7109375" style="14" customWidth="1"/>
    <col min="3602" max="3603" width="10.7109375" style="14" customWidth="1"/>
    <col min="3604" max="3604" width="2.7109375" style="14" customWidth="1"/>
    <col min="3605" max="3606" width="10.7109375" style="14" customWidth="1"/>
    <col min="3607" max="3607" width="2.7109375" style="14" customWidth="1"/>
    <col min="3608" max="3609" width="10.7109375" style="14" customWidth="1"/>
    <col min="3610" max="3610" width="2.7109375" style="14" customWidth="1"/>
    <col min="3611" max="3612" width="10.7109375" style="14" customWidth="1"/>
    <col min="3613" max="3613" width="2.7109375" style="14" customWidth="1"/>
    <col min="3614" max="3615" width="10.7109375" style="14" customWidth="1"/>
    <col min="3616" max="3616" width="2.7109375" style="14" customWidth="1"/>
    <col min="3617" max="3618" width="10.7109375" style="14" customWidth="1"/>
    <col min="3619" max="3619" width="2.7109375" style="14" customWidth="1"/>
    <col min="3620" max="3621" width="10.7109375" style="14" customWidth="1"/>
    <col min="3622" max="3622" width="2.7109375" style="14" customWidth="1"/>
    <col min="3623" max="3624" width="10.7109375" style="14" customWidth="1"/>
    <col min="3625" max="3625" width="2.7109375" style="14" customWidth="1"/>
    <col min="3626" max="3627" width="10.7109375" style="14" customWidth="1"/>
    <col min="3628" max="3628" width="2.7109375" style="14" customWidth="1"/>
    <col min="3629" max="3630" width="10.7109375" style="14" customWidth="1"/>
    <col min="3631" max="3631" width="2.7109375" style="14" customWidth="1"/>
    <col min="3632" max="3633" width="10.7109375" style="14" customWidth="1"/>
    <col min="3634" max="3634" width="2.7109375" style="14" customWidth="1"/>
    <col min="3635" max="3636" width="10.7109375" style="14" customWidth="1"/>
    <col min="3637" max="3637" width="2.7109375" style="14" customWidth="1"/>
    <col min="3638" max="3639" width="10.7109375" style="14" customWidth="1"/>
    <col min="3640" max="3640" width="2.7109375" style="14" customWidth="1"/>
    <col min="3641" max="3642" width="10.7109375" style="14" customWidth="1"/>
    <col min="3643" max="3643" width="2.7109375" style="14" customWidth="1"/>
    <col min="3644" max="3645" width="10.7109375" style="14" customWidth="1"/>
    <col min="3646" max="3646" width="2.7109375" style="14" customWidth="1"/>
    <col min="3647" max="3648" width="10.7109375" style="14" customWidth="1"/>
    <col min="3649" max="3649" width="2.7109375" style="14" customWidth="1"/>
    <col min="3650" max="3651" width="10.7109375" style="14" customWidth="1"/>
    <col min="3652" max="3652" width="2.7109375" style="14" customWidth="1"/>
    <col min="3653" max="3654" width="10.7109375" style="14" customWidth="1"/>
    <col min="3655" max="3655" width="2.7109375" style="14" customWidth="1"/>
    <col min="3656" max="3657" width="10.7109375" style="14" customWidth="1"/>
    <col min="3658" max="3658" width="2.7109375" style="14" customWidth="1"/>
    <col min="3659" max="3660" width="10.7109375" style="14" customWidth="1"/>
    <col min="3661" max="3661" width="2.7109375" style="14" customWidth="1"/>
    <col min="3662" max="3663" width="10.7109375" style="14" customWidth="1"/>
    <col min="3664" max="3664" width="2.7109375" style="14" customWidth="1"/>
    <col min="3665" max="3666" width="10.7109375" style="14" customWidth="1"/>
    <col min="3667" max="3667" width="2.7109375" style="14" customWidth="1"/>
    <col min="3668" max="3669" width="10.7109375" style="14" customWidth="1"/>
    <col min="3670" max="3670" width="2.7109375" style="14" customWidth="1"/>
    <col min="3671" max="3672" width="10.7109375" style="14" customWidth="1"/>
    <col min="3673" max="3673" width="2.7109375" style="14" customWidth="1"/>
    <col min="3674" max="3675" width="10.7109375" style="14" customWidth="1"/>
    <col min="3676" max="3676" width="2.7109375" style="14" customWidth="1"/>
    <col min="3677" max="3678" width="10.7109375" style="14" customWidth="1"/>
    <col min="3679" max="3679" width="2.7109375" style="14" customWidth="1"/>
    <col min="3680" max="3681" width="10.7109375" style="14" customWidth="1"/>
    <col min="3682" max="3682" width="2.7109375" style="14" customWidth="1"/>
    <col min="3683" max="3684" width="10.7109375" style="14" customWidth="1"/>
    <col min="3685" max="3685" width="2.7109375" style="14" customWidth="1"/>
    <col min="3686" max="3687" width="10.7109375" style="14" customWidth="1"/>
    <col min="3688" max="3688" width="2.7109375" style="14" customWidth="1"/>
    <col min="3689" max="3690" width="10.7109375" style="14" customWidth="1"/>
    <col min="3691" max="3691" width="2.7109375" style="14" customWidth="1"/>
    <col min="3692" max="3693" width="10.7109375" style="14" customWidth="1"/>
    <col min="3694" max="3694" width="2.7109375" style="14" customWidth="1"/>
    <col min="3695" max="3696" width="10.7109375" style="14" customWidth="1"/>
    <col min="3697" max="3697" width="2.7109375" style="14" customWidth="1"/>
    <col min="3698" max="3699" width="10.7109375" style="14" customWidth="1"/>
    <col min="3700" max="3700" width="2.7109375" style="14" customWidth="1"/>
    <col min="3701" max="3702" width="10.7109375" style="14" customWidth="1"/>
    <col min="3703" max="3703" width="2.7109375" style="14" customWidth="1"/>
    <col min="3704" max="3705" width="10.7109375" style="14" customWidth="1"/>
    <col min="3706" max="3706" width="2.7109375" style="14" customWidth="1"/>
    <col min="3707" max="3708" width="10.7109375" style="14" customWidth="1"/>
    <col min="3709" max="3709" width="2.7109375" style="14" customWidth="1"/>
    <col min="3710" max="3711" width="10.7109375" style="14" customWidth="1"/>
    <col min="3712" max="3712" width="2.7109375" style="14" customWidth="1"/>
    <col min="3713" max="3714" width="10.7109375" style="14" customWidth="1"/>
    <col min="3715" max="3715" width="2.7109375" style="14" customWidth="1"/>
    <col min="3716" max="3717" width="10.7109375" style="14" customWidth="1"/>
    <col min="3718" max="3718" width="2.7109375" style="14" customWidth="1"/>
    <col min="3719" max="3720" width="10.7109375" style="14" customWidth="1"/>
    <col min="3721" max="3721" width="2.7109375" style="14" customWidth="1"/>
    <col min="3722" max="3723" width="10.7109375" style="14" customWidth="1"/>
    <col min="3724" max="3724" width="2.7109375" style="14" customWidth="1"/>
    <col min="3725" max="3726" width="10.7109375" style="14" customWidth="1"/>
    <col min="3727" max="3727" width="2.7109375" style="14" customWidth="1"/>
    <col min="3728" max="3729" width="10.7109375" style="14" customWidth="1"/>
    <col min="3730" max="3730" width="2.7109375" style="14" customWidth="1"/>
    <col min="3731" max="3732" width="10.7109375" style="14" customWidth="1"/>
    <col min="3733" max="3733" width="2.7109375" style="14" customWidth="1"/>
    <col min="3734" max="3735" width="10.7109375" style="14" customWidth="1"/>
    <col min="3736" max="3736" width="2.7109375" style="14" customWidth="1"/>
    <col min="3737" max="3738" width="10.7109375" style="14" customWidth="1"/>
    <col min="3739" max="3739" width="2.7109375" style="14" customWidth="1"/>
    <col min="3740" max="3741" width="10.7109375" style="14" customWidth="1"/>
    <col min="3742" max="3742" width="2.7109375" style="14" customWidth="1"/>
    <col min="3743" max="3744" width="10.7109375" style="14" customWidth="1"/>
    <col min="3745" max="3745" width="2.7109375" style="14" customWidth="1"/>
    <col min="3746" max="3747" width="10.7109375" style="14" customWidth="1"/>
    <col min="3748" max="3748" width="2.7109375" style="14" customWidth="1"/>
    <col min="3749" max="3750" width="10.7109375" style="14" customWidth="1"/>
    <col min="3751" max="3751" width="2.7109375" style="14" customWidth="1"/>
    <col min="3752" max="3753" width="10.7109375" style="14" customWidth="1"/>
    <col min="3754" max="3754" width="2.7109375" style="14" customWidth="1"/>
    <col min="3755" max="3756" width="10.7109375" style="14" customWidth="1"/>
    <col min="3757" max="3757" width="2.7109375" style="14" customWidth="1"/>
    <col min="3758" max="3759" width="10.7109375" style="14" customWidth="1"/>
    <col min="3760" max="3760" width="2.7109375" style="14" customWidth="1"/>
    <col min="3761" max="3762" width="10.7109375" style="14" customWidth="1"/>
    <col min="3763" max="3763" width="2.7109375" style="14" customWidth="1"/>
    <col min="3764" max="3765" width="10.7109375" style="14" customWidth="1"/>
    <col min="3766" max="3766" width="2.7109375" style="14" customWidth="1"/>
    <col min="3767" max="3768" width="10.7109375" style="14" customWidth="1"/>
    <col min="3769" max="3769" width="2.7109375" style="14" customWidth="1"/>
    <col min="3770" max="3771" width="10.7109375" style="14" customWidth="1"/>
    <col min="3772" max="3772" width="2.7109375" style="14" customWidth="1"/>
    <col min="3773" max="3774" width="10.7109375" style="14" customWidth="1"/>
    <col min="3775" max="3775" width="2.7109375" style="14" customWidth="1"/>
    <col min="3776" max="3777" width="10.7109375" style="14" customWidth="1"/>
    <col min="3778" max="3778" width="2.7109375" style="14" customWidth="1"/>
    <col min="3779" max="3780" width="10.7109375" style="14" customWidth="1"/>
    <col min="3781" max="3781" width="2.7109375" style="14" customWidth="1"/>
    <col min="3782" max="3783" width="10.7109375" style="14" customWidth="1"/>
    <col min="3784" max="3784" width="2.7109375" style="14" customWidth="1"/>
    <col min="3785" max="3786" width="10.7109375" style="14" customWidth="1"/>
    <col min="3787" max="3787" width="2.7109375" style="14" customWidth="1"/>
    <col min="3788" max="3789" width="10.7109375" style="14" customWidth="1"/>
    <col min="3790" max="3790" width="2.7109375" style="14" customWidth="1"/>
    <col min="3791" max="3792" width="10.7109375" style="14" customWidth="1"/>
    <col min="3793" max="3793" width="2.7109375" style="14" customWidth="1"/>
    <col min="3794" max="3795" width="10.7109375" style="14" customWidth="1"/>
    <col min="3796" max="3796" width="2.7109375" style="14" customWidth="1"/>
    <col min="3797" max="3798" width="10.7109375" style="14" customWidth="1"/>
    <col min="3799" max="3799" width="2.7109375" style="14" customWidth="1"/>
    <col min="3800" max="3801" width="10.7109375" style="14" customWidth="1"/>
    <col min="3802" max="3802" width="2.7109375" style="14" customWidth="1"/>
    <col min="3803" max="3804" width="10.7109375" style="14" customWidth="1"/>
    <col min="3805" max="3805" width="2.7109375" style="14" customWidth="1"/>
    <col min="3806" max="3807" width="10.7109375" style="14" customWidth="1"/>
    <col min="3808" max="3808" width="2.7109375" style="14" customWidth="1"/>
    <col min="3809" max="3810" width="10.7109375" style="14" customWidth="1"/>
    <col min="3811" max="3811" width="2.7109375" style="14" customWidth="1"/>
    <col min="3812" max="3813" width="10.7109375" style="14" customWidth="1"/>
    <col min="3814" max="3814" width="2.7109375" style="14" customWidth="1"/>
    <col min="3815" max="3816" width="10.7109375" style="14" customWidth="1"/>
    <col min="3817" max="3817" width="2.7109375" style="14" customWidth="1"/>
    <col min="3818" max="3819" width="10.7109375" style="14" customWidth="1"/>
    <col min="3820" max="3820" width="2.7109375" style="14" customWidth="1"/>
    <col min="3821" max="3822" width="10.7109375" style="14" customWidth="1"/>
    <col min="3823" max="3823" width="2.7109375" style="14" customWidth="1"/>
    <col min="3824" max="3825" width="10.7109375" style="14" customWidth="1"/>
    <col min="3826" max="3826" width="2.7109375" style="14" customWidth="1"/>
    <col min="3827" max="3828" width="10.7109375" style="14" customWidth="1"/>
    <col min="3829" max="3829" width="2.7109375" style="14" customWidth="1"/>
    <col min="3830" max="3831" width="10.7109375" style="14" customWidth="1"/>
    <col min="3832" max="3832" width="2.7109375" style="14" customWidth="1"/>
    <col min="3833" max="3834" width="10.7109375" style="14" customWidth="1"/>
    <col min="3835" max="3835" width="2.7109375" style="14" customWidth="1"/>
    <col min="3836" max="3837" width="10.7109375" style="14" customWidth="1"/>
    <col min="3838" max="3838" width="2.7109375" style="14" customWidth="1"/>
    <col min="3839" max="3840" width="10.7109375" style="14" customWidth="1"/>
    <col min="3841" max="3841" width="2.7109375" style="14" customWidth="1"/>
    <col min="3842" max="3843" width="10.7109375" style="14" customWidth="1"/>
    <col min="3844" max="3844" width="2.7109375" style="14" customWidth="1"/>
    <col min="3845" max="3846" width="10.7109375" style="14" customWidth="1"/>
    <col min="3847" max="3847" width="2.7109375" style="14" customWidth="1"/>
    <col min="3848" max="3849" width="10.7109375" style="14" customWidth="1"/>
    <col min="3850" max="3850" width="2.7109375" style="14" customWidth="1"/>
    <col min="3851" max="3852" width="10.7109375" style="14" customWidth="1"/>
    <col min="3853" max="3853" width="2.7109375" style="14" customWidth="1"/>
    <col min="3854" max="3855" width="10.7109375" style="14" customWidth="1"/>
    <col min="3856" max="3856" width="2.7109375" style="14" customWidth="1"/>
    <col min="3857" max="3858" width="10.7109375" style="14" customWidth="1"/>
    <col min="3859" max="3859" width="2.7109375" style="14" customWidth="1"/>
    <col min="3860" max="3861" width="10.7109375" style="14" customWidth="1"/>
    <col min="3862" max="3862" width="2.7109375" style="14" customWidth="1"/>
    <col min="3863" max="3864" width="10.7109375" style="14" customWidth="1"/>
    <col min="3865" max="3865" width="2.7109375" style="14" customWidth="1"/>
    <col min="3866" max="3867" width="10.7109375" style="14" customWidth="1"/>
    <col min="3868" max="3868" width="2.7109375" style="14" customWidth="1"/>
    <col min="3869" max="3870" width="10.7109375" style="14" customWidth="1"/>
    <col min="3871" max="3871" width="2.7109375" style="14" customWidth="1"/>
    <col min="3872" max="3873" width="10.7109375" style="14" customWidth="1"/>
    <col min="3874" max="3874" width="2.7109375" style="14" customWidth="1"/>
    <col min="3875" max="3876" width="10.7109375" style="14" customWidth="1"/>
    <col min="3877" max="3877" width="2.7109375" style="14" customWidth="1"/>
    <col min="3878" max="3879" width="10.7109375" style="14" customWidth="1"/>
    <col min="3880" max="3880" width="2.7109375" style="14" customWidth="1"/>
    <col min="3881" max="3882" width="10.7109375" style="14" customWidth="1"/>
    <col min="3883" max="3883" width="2.7109375" style="14" customWidth="1"/>
    <col min="3884" max="3885" width="10.7109375" style="14" customWidth="1"/>
    <col min="3886" max="3886" width="2.7109375" style="14" customWidth="1"/>
    <col min="3887" max="3888" width="10.7109375" style="14" customWidth="1"/>
    <col min="3889" max="3889" width="2.7109375" style="14" customWidth="1"/>
    <col min="3890" max="3891" width="10.7109375" style="14" customWidth="1"/>
    <col min="3892" max="3892" width="2.7109375" style="14" customWidth="1"/>
    <col min="3893" max="3894" width="10.7109375" style="14" customWidth="1"/>
    <col min="3895" max="3895" width="2.7109375" style="14" customWidth="1"/>
    <col min="3896" max="3897" width="10.7109375" style="14" customWidth="1"/>
    <col min="3898" max="3898" width="2.7109375" style="14" customWidth="1"/>
    <col min="3899" max="3900" width="10.7109375" style="14" customWidth="1"/>
    <col min="3901" max="3901" width="2.7109375" style="14" customWidth="1"/>
    <col min="3902" max="3903" width="10.7109375" style="14" customWidth="1"/>
    <col min="3904" max="3904" width="2.7109375" style="14" customWidth="1"/>
    <col min="3905" max="3906" width="10.7109375" style="14" customWidth="1"/>
    <col min="3907" max="3907" width="2.7109375" style="14" customWidth="1"/>
    <col min="3908" max="3909" width="10.7109375" style="14" customWidth="1"/>
    <col min="3910" max="3910" width="2.7109375" style="14" customWidth="1"/>
    <col min="3911" max="3912" width="10.7109375" style="14" customWidth="1"/>
    <col min="3913" max="3913" width="2.7109375" style="14" customWidth="1"/>
    <col min="3914" max="3915" width="10.7109375" style="14" customWidth="1"/>
    <col min="3916" max="3916" width="2.7109375" style="14" customWidth="1"/>
    <col min="3917" max="3918" width="10.7109375" style="14" customWidth="1"/>
    <col min="3919" max="3919" width="2.7109375" style="14" customWidth="1"/>
    <col min="3920" max="3921" width="10.7109375" style="14" customWidth="1"/>
    <col min="3922" max="3922" width="2.7109375" style="14" customWidth="1"/>
    <col min="3923" max="3924" width="10.7109375" style="14" customWidth="1"/>
    <col min="3925" max="3925" width="2.7109375" style="14" customWidth="1"/>
    <col min="3926" max="3927" width="10.7109375" style="14" customWidth="1"/>
    <col min="3928" max="3928" width="2.7109375" style="14" customWidth="1"/>
    <col min="3929" max="3930" width="10.7109375" style="14" customWidth="1"/>
    <col min="3931" max="3931" width="2.7109375" style="14" customWidth="1"/>
    <col min="3932" max="3933" width="10.7109375" style="14" customWidth="1"/>
    <col min="3934" max="3934" width="2.7109375" style="14" customWidth="1"/>
    <col min="3935" max="3936" width="10.7109375" style="14" customWidth="1"/>
    <col min="3937" max="3937" width="2.7109375" style="14" customWidth="1"/>
    <col min="3938" max="3939" width="10.7109375" style="14" customWidth="1"/>
    <col min="3940" max="3940" width="2.7109375" style="14" customWidth="1"/>
    <col min="3941" max="3942" width="10.7109375" style="14" customWidth="1"/>
    <col min="3943" max="3943" width="2.7109375" style="14" customWidth="1"/>
    <col min="3944" max="3945" width="10.7109375" style="14" customWidth="1"/>
    <col min="3946" max="3946" width="2.7109375" style="14" customWidth="1"/>
    <col min="3947" max="3948" width="10.7109375" style="14" customWidth="1"/>
    <col min="3949" max="3949" width="2.7109375" style="14" customWidth="1"/>
    <col min="3950" max="3951" width="10.7109375" style="14" customWidth="1"/>
    <col min="3952" max="3952" width="2.7109375" style="14" customWidth="1"/>
    <col min="3953" max="3954" width="10.7109375" style="14" customWidth="1"/>
    <col min="3955" max="3955" width="2.7109375" style="14" customWidth="1"/>
    <col min="3956" max="3957" width="10.7109375" style="14" customWidth="1"/>
    <col min="3958" max="3958" width="2.7109375" style="14" customWidth="1"/>
    <col min="3959" max="3960" width="10.7109375" style="14" customWidth="1"/>
    <col min="3961" max="3961" width="2.7109375" style="14" customWidth="1"/>
    <col min="3962" max="3963" width="10.7109375" style="14" customWidth="1"/>
    <col min="3964" max="3964" width="2.7109375" style="14" customWidth="1"/>
    <col min="3965" max="3966" width="10.7109375" style="14" customWidth="1"/>
    <col min="3967" max="3967" width="2.7109375" style="14" customWidth="1"/>
    <col min="3968" max="3969" width="10.7109375" style="14" customWidth="1"/>
    <col min="3970" max="3970" width="2.7109375" style="14" customWidth="1"/>
    <col min="3971" max="3972" width="10.7109375" style="14" customWidth="1"/>
    <col min="3973" max="3973" width="2.7109375" style="14" customWidth="1"/>
    <col min="3974" max="3975" width="10.7109375" style="14" customWidth="1"/>
    <col min="3976" max="3976" width="2.7109375" style="14" customWidth="1"/>
    <col min="3977" max="3978" width="10.7109375" style="14" customWidth="1"/>
    <col min="3979" max="3979" width="2.7109375" style="14" customWidth="1"/>
    <col min="3980" max="3981" width="10.7109375" style="14" customWidth="1"/>
    <col min="3982" max="3982" width="2.7109375" style="14" customWidth="1"/>
    <col min="3983" max="3984" width="10.7109375" style="14" customWidth="1"/>
    <col min="3985" max="3985" width="2.7109375" style="14" customWidth="1"/>
    <col min="3986" max="3987" width="10.7109375" style="14" customWidth="1"/>
    <col min="3988" max="3988" width="2.7109375" style="14" customWidth="1"/>
    <col min="3989" max="3990" width="10.7109375" style="14" customWidth="1"/>
    <col min="3991" max="3991" width="2.7109375" style="14" customWidth="1"/>
    <col min="3992" max="3993" width="10.7109375" style="14" customWidth="1"/>
    <col min="3994" max="3994" width="2.7109375" style="14" customWidth="1"/>
    <col min="3995" max="3996" width="10.7109375" style="14" customWidth="1"/>
    <col min="3997" max="3997" width="2.7109375" style="14" customWidth="1"/>
    <col min="3998" max="3999" width="10.7109375" style="14" customWidth="1"/>
    <col min="4000" max="4000" width="2.7109375" style="14" customWidth="1"/>
    <col min="4001" max="4002" width="10.7109375" style="14" customWidth="1"/>
    <col min="4003" max="4003" width="2.7109375" style="14" customWidth="1"/>
    <col min="4004" max="4005" width="10.7109375" style="14" customWidth="1"/>
    <col min="4006" max="4006" width="2.7109375" style="14" customWidth="1"/>
    <col min="4007" max="4008" width="10.7109375" style="14" customWidth="1"/>
    <col min="4009" max="4009" width="2.7109375" style="14" customWidth="1"/>
    <col min="4010" max="4011" width="10.7109375" style="14" customWidth="1"/>
    <col min="4012" max="4012" width="2.7109375" style="14" customWidth="1"/>
    <col min="4013" max="4014" width="10.7109375" style="14" customWidth="1"/>
    <col min="4015" max="4015" width="2.7109375" style="14" customWidth="1"/>
    <col min="4016" max="4017" width="10.7109375" style="14" customWidth="1"/>
    <col min="4018" max="4018" width="2.7109375" style="14" customWidth="1"/>
    <col min="4019" max="4020" width="10.7109375" style="14" customWidth="1"/>
    <col min="4021" max="4021" width="2.7109375" style="14" customWidth="1"/>
    <col min="4022" max="4023" width="10.7109375" style="14" customWidth="1"/>
    <col min="4024" max="4024" width="2.7109375" style="14" customWidth="1"/>
    <col min="4025" max="4026" width="10.7109375" style="14" customWidth="1"/>
    <col min="4027" max="4027" width="2.7109375" style="14" customWidth="1"/>
    <col min="4028" max="4029" width="10.7109375" style="14" customWidth="1"/>
    <col min="4030" max="4030" width="2.7109375" style="14" customWidth="1"/>
    <col min="4031" max="4032" width="10.7109375" style="14" customWidth="1"/>
    <col min="4033" max="4033" width="2.7109375" style="14" customWidth="1"/>
    <col min="4034" max="4035" width="10.7109375" style="14" customWidth="1"/>
    <col min="4036" max="4036" width="2.7109375" style="14" customWidth="1"/>
    <col min="4037" max="4038" width="10.7109375" style="14" customWidth="1"/>
    <col min="4039" max="4039" width="2.7109375" style="14" customWidth="1"/>
    <col min="4040" max="4041" width="10.7109375" style="14" customWidth="1"/>
    <col min="4042" max="4042" width="2.7109375" style="14" customWidth="1"/>
    <col min="4043" max="4044" width="10.7109375" style="14" customWidth="1"/>
    <col min="4045" max="4045" width="2.7109375" style="14" customWidth="1"/>
    <col min="4046" max="4047" width="10.7109375" style="14" customWidth="1"/>
    <col min="4048" max="4048" width="2.7109375" style="14" customWidth="1"/>
    <col min="4049" max="4050" width="10.7109375" style="14" customWidth="1"/>
    <col min="4051" max="4051" width="2.7109375" style="14" customWidth="1"/>
    <col min="4052" max="4053" width="10.7109375" style="14" customWidth="1"/>
    <col min="4054" max="4054" width="2.7109375" style="14" customWidth="1"/>
    <col min="4055" max="4056" width="10.7109375" style="14" customWidth="1"/>
    <col min="4057" max="4057" width="2.7109375" style="14" customWidth="1"/>
    <col min="4058" max="4059" width="10.7109375" style="14" customWidth="1"/>
    <col min="4060" max="4060" width="2.7109375" style="14" customWidth="1"/>
    <col min="4061" max="4062" width="10.7109375" style="14" customWidth="1"/>
    <col min="4063" max="4063" width="2.7109375" style="14" customWidth="1"/>
    <col min="4064" max="4065" width="10.7109375" style="14" customWidth="1"/>
    <col min="4066" max="4066" width="2.7109375" style="14" customWidth="1"/>
    <col min="4067" max="4068" width="10.7109375" style="14" customWidth="1"/>
    <col min="4069" max="4069" width="2.7109375" style="14" customWidth="1"/>
    <col min="4070" max="4071" width="10.7109375" style="14" customWidth="1"/>
    <col min="4072" max="4072" width="2.7109375" style="14" customWidth="1"/>
    <col min="4073" max="4074" width="10.7109375" style="14" customWidth="1"/>
    <col min="4075" max="4075" width="2.7109375" style="14" customWidth="1"/>
    <col min="4076" max="4077" width="10.7109375" style="14" customWidth="1"/>
    <col min="4078" max="4078" width="2.7109375" style="14" customWidth="1"/>
    <col min="4079" max="4080" width="10.7109375" style="14" customWidth="1"/>
    <col min="4081" max="4081" width="2.7109375" style="14" customWidth="1"/>
    <col min="4082" max="4083" width="10.7109375" style="14" customWidth="1"/>
    <col min="4084" max="4084" width="2.7109375" style="14" customWidth="1"/>
    <col min="4085" max="4086" width="10.7109375" style="14" customWidth="1"/>
    <col min="4087" max="4087" width="2.7109375" style="14" customWidth="1"/>
    <col min="4088" max="4089" width="10.7109375" style="14" customWidth="1"/>
    <col min="4090" max="4090" width="2.7109375" style="14" customWidth="1"/>
    <col min="4091" max="4092" width="10.7109375" style="14" customWidth="1"/>
    <col min="4093" max="4093" width="2.7109375" style="14" customWidth="1"/>
    <col min="4094" max="4095" width="10.7109375" style="14" customWidth="1"/>
    <col min="4096" max="4096" width="2.7109375" style="14" customWidth="1"/>
    <col min="4097" max="4098" width="10.7109375" style="14" customWidth="1"/>
    <col min="4099" max="4099" width="2.7109375" style="14" customWidth="1"/>
    <col min="4100" max="4101" width="10.7109375" style="14" customWidth="1"/>
    <col min="4102" max="4102" width="2.7109375" style="14" customWidth="1"/>
    <col min="4103" max="4104" width="10.7109375" style="14" customWidth="1"/>
    <col min="4105" max="4105" width="2.7109375" style="14" customWidth="1"/>
    <col min="4106" max="4107" width="10.7109375" style="14" customWidth="1"/>
    <col min="4108" max="4108" width="2.7109375" style="14" customWidth="1"/>
    <col min="4109" max="4110" width="10.7109375" style="14" customWidth="1"/>
    <col min="4111" max="4111" width="2.7109375" style="14" customWidth="1"/>
    <col min="4112" max="4113" width="10.7109375" style="14" customWidth="1"/>
    <col min="4114" max="4114" width="2.7109375" style="14" customWidth="1"/>
    <col min="4115" max="4116" width="10.7109375" style="14" customWidth="1"/>
    <col min="4117" max="4117" width="2.7109375" style="14" customWidth="1"/>
    <col min="4118" max="4119" width="10.7109375" style="14" customWidth="1"/>
    <col min="4120" max="4120" width="2.7109375" style="14" customWidth="1"/>
    <col min="4121" max="4122" width="10.7109375" style="14" customWidth="1"/>
    <col min="4123" max="4123" width="2.7109375" style="14" customWidth="1"/>
    <col min="4124" max="4125" width="10.7109375" style="14" customWidth="1"/>
    <col min="4126" max="4126" width="2.7109375" style="14" customWidth="1"/>
    <col min="4127" max="4128" width="10.7109375" style="14" customWidth="1"/>
    <col min="4129" max="4129" width="2.7109375" style="14" customWidth="1"/>
    <col min="4130" max="4131" width="10.7109375" style="14" customWidth="1"/>
    <col min="4132" max="4132" width="2.7109375" style="14" customWidth="1"/>
    <col min="4133" max="4134" width="10.7109375" style="14" customWidth="1"/>
    <col min="4135" max="4135" width="2.7109375" style="14" customWidth="1"/>
    <col min="4136" max="4137" width="10.7109375" style="14" customWidth="1"/>
    <col min="4138" max="4138" width="2.7109375" style="14" customWidth="1"/>
    <col min="4139" max="4140" width="10.7109375" style="14" customWidth="1"/>
    <col min="4141" max="4141" width="2.7109375" style="14" customWidth="1"/>
    <col min="4142" max="4143" width="10.7109375" style="14" customWidth="1"/>
    <col min="4144" max="4144" width="2.7109375" style="14" customWidth="1"/>
    <col min="4145" max="4146" width="10.7109375" style="14" customWidth="1"/>
    <col min="4147" max="4147" width="2.7109375" style="14" customWidth="1"/>
    <col min="4148" max="4149" width="10.7109375" style="14" customWidth="1"/>
    <col min="4150" max="4150" width="2.7109375" style="14" customWidth="1"/>
    <col min="4151" max="4152" width="10.7109375" style="14" customWidth="1"/>
    <col min="4153" max="4153" width="2.7109375" style="14" customWidth="1"/>
    <col min="4154" max="4155" width="10.7109375" style="14" customWidth="1"/>
    <col min="4156" max="4156" width="2.7109375" style="14" customWidth="1"/>
    <col min="4157" max="4158" width="10.7109375" style="14" customWidth="1"/>
    <col min="4159" max="4159" width="2.7109375" style="14" customWidth="1"/>
    <col min="4160" max="4161" width="10.7109375" style="14" customWidth="1"/>
    <col min="4162" max="4162" width="2.7109375" style="14" customWidth="1"/>
    <col min="4163" max="4164" width="10.7109375" style="14" customWidth="1"/>
    <col min="4165" max="4165" width="2.7109375" style="14" customWidth="1"/>
    <col min="4166" max="4167" width="10.7109375" style="14" customWidth="1"/>
    <col min="4168" max="4168" width="2.7109375" style="14" customWidth="1"/>
    <col min="4169" max="4170" width="10.7109375" style="14" customWidth="1"/>
    <col min="4171" max="4171" width="2.7109375" style="14" customWidth="1"/>
    <col min="4172" max="4173" width="10.7109375" style="14" customWidth="1"/>
    <col min="4174" max="4174" width="2.7109375" style="14" customWidth="1"/>
    <col min="4175" max="4176" width="10.7109375" style="14" customWidth="1"/>
    <col min="4177" max="4177" width="2.7109375" style="14" customWidth="1"/>
    <col min="4178" max="4179" width="10.7109375" style="14" customWidth="1"/>
    <col min="4180" max="4180" width="2.7109375" style="14" customWidth="1"/>
    <col min="4181" max="4182" width="10.7109375" style="14" customWidth="1"/>
    <col min="4183" max="4183" width="2.7109375" style="14" customWidth="1"/>
    <col min="4184" max="4185" width="10.7109375" style="14" customWidth="1"/>
    <col min="4186" max="4186" width="2.7109375" style="14" customWidth="1"/>
    <col min="4187" max="4188" width="10.7109375" style="14" customWidth="1"/>
    <col min="4189" max="4189" width="2.7109375" style="14" customWidth="1"/>
    <col min="4190" max="4191" width="10.7109375" style="14" customWidth="1"/>
    <col min="4192" max="4192" width="2.7109375" style="14" customWidth="1"/>
    <col min="4193" max="4194" width="10.7109375" style="14" customWidth="1"/>
    <col min="4195" max="4195" width="2.7109375" style="14" customWidth="1"/>
    <col min="4196" max="4197" width="10.7109375" style="14" customWidth="1"/>
    <col min="4198" max="4198" width="2.7109375" style="14" customWidth="1"/>
    <col min="4199" max="4200" width="10.7109375" style="14" customWidth="1"/>
    <col min="4201" max="4201" width="2.7109375" style="14" customWidth="1"/>
    <col min="4202" max="4203" width="10.7109375" style="14" customWidth="1"/>
    <col min="4204" max="4204" width="2.7109375" style="14" customWidth="1"/>
    <col min="4205" max="4206" width="10.7109375" style="14" customWidth="1"/>
    <col min="4207" max="4207" width="2.7109375" style="14" customWidth="1"/>
    <col min="4208" max="4209" width="10.7109375" style="14" customWidth="1"/>
    <col min="4210" max="4210" width="2.7109375" style="14" customWidth="1"/>
    <col min="4211" max="4212" width="10.7109375" style="14" customWidth="1"/>
    <col min="4213" max="4213" width="2.7109375" style="14" customWidth="1"/>
    <col min="4214" max="4215" width="10.7109375" style="14" customWidth="1"/>
    <col min="4216" max="4216" width="2.7109375" style="14" customWidth="1"/>
    <col min="4217" max="4218" width="10.7109375" style="14" customWidth="1"/>
    <col min="4219" max="4219" width="2.7109375" style="14" customWidth="1"/>
    <col min="4220" max="4221" width="10.7109375" style="14" customWidth="1"/>
    <col min="4222" max="4222" width="2.7109375" style="14" customWidth="1"/>
    <col min="4223" max="4224" width="10.7109375" style="14" customWidth="1"/>
    <col min="4225" max="4225" width="2.7109375" style="14" customWidth="1"/>
    <col min="4226" max="4227" width="10.7109375" style="14" customWidth="1"/>
    <col min="4228" max="4228" width="2.7109375" style="14" customWidth="1"/>
    <col min="4229" max="4230" width="10.7109375" style="14" customWidth="1"/>
    <col min="4231" max="4231" width="2.7109375" style="14" customWidth="1"/>
    <col min="4232" max="4233" width="10.7109375" style="14" customWidth="1"/>
    <col min="4234" max="4234" width="2.7109375" style="14" customWidth="1"/>
    <col min="4235" max="4236" width="10.7109375" style="14" customWidth="1"/>
    <col min="4237" max="4237" width="2.7109375" style="14" customWidth="1"/>
    <col min="4238" max="4239" width="10.7109375" style="14" customWidth="1"/>
    <col min="4240" max="4240" width="2.7109375" style="14" customWidth="1"/>
    <col min="4241" max="4242" width="10.7109375" style="14" customWidth="1"/>
    <col min="4243" max="4243" width="2.7109375" style="14" customWidth="1"/>
    <col min="4244" max="4245" width="10.7109375" style="14" customWidth="1"/>
    <col min="4246" max="4246" width="2.7109375" style="14" customWidth="1"/>
    <col min="4247" max="4248" width="10.7109375" style="14" customWidth="1"/>
    <col min="4249" max="4249" width="2.7109375" style="14" customWidth="1"/>
    <col min="4250" max="4251" width="10.7109375" style="14" customWidth="1"/>
    <col min="4252" max="4252" width="2.7109375" style="14" customWidth="1"/>
    <col min="4253" max="4254" width="10.7109375" style="14" customWidth="1"/>
    <col min="4255" max="4255" width="2.7109375" style="14" customWidth="1"/>
    <col min="4256" max="4257" width="10.7109375" style="14" customWidth="1"/>
    <col min="4258" max="4258" width="2.7109375" style="14" customWidth="1"/>
    <col min="4259" max="4260" width="10.7109375" style="14" customWidth="1"/>
    <col min="4261" max="4261" width="2.7109375" style="14" customWidth="1"/>
    <col min="4262" max="4263" width="10.7109375" style="14" customWidth="1"/>
    <col min="4264" max="4264" width="2.7109375" style="14" customWidth="1"/>
    <col min="4265" max="4266" width="10.7109375" style="14" customWidth="1"/>
    <col min="4267" max="4267" width="2.7109375" style="14" customWidth="1"/>
    <col min="4268" max="4269" width="10.7109375" style="14" customWidth="1"/>
    <col min="4270" max="4270" width="2.7109375" style="14" customWidth="1"/>
    <col min="4271" max="4272" width="10.7109375" style="14" customWidth="1"/>
    <col min="4273" max="4273" width="2.7109375" style="14" customWidth="1"/>
    <col min="4274" max="4275" width="10.7109375" style="14" customWidth="1"/>
    <col min="4276" max="4276" width="2.7109375" style="14" customWidth="1"/>
    <col min="4277" max="4278" width="10.7109375" style="14" customWidth="1"/>
    <col min="4279" max="4279" width="2.7109375" style="14" customWidth="1"/>
    <col min="4280" max="4281" width="10.7109375" style="14" customWidth="1"/>
    <col min="4282" max="4282" width="2.7109375" style="14" customWidth="1"/>
    <col min="4283" max="4284" width="10.7109375" style="14" customWidth="1"/>
    <col min="4285" max="4285" width="2.7109375" style="14" customWidth="1"/>
    <col min="4286" max="4287" width="10.7109375" style="14" customWidth="1"/>
    <col min="4288" max="4288" width="2.7109375" style="14" customWidth="1"/>
    <col min="4289" max="4290" width="10.7109375" style="14" customWidth="1"/>
    <col min="4291" max="4291" width="2.7109375" style="14" customWidth="1"/>
    <col min="4292" max="4293" width="10.7109375" style="14" customWidth="1"/>
    <col min="4294" max="4294" width="2.7109375" style="14" customWidth="1"/>
    <col min="4295" max="4296" width="10.7109375" style="14" customWidth="1"/>
    <col min="4297" max="4297" width="2.7109375" style="14" customWidth="1"/>
    <col min="4298" max="4299" width="10.7109375" style="14" customWidth="1"/>
    <col min="4300" max="4300" width="2.7109375" style="14" customWidth="1"/>
    <col min="4301" max="4302" width="10.7109375" style="14" customWidth="1"/>
    <col min="4303" max="4303" width="2.7109375" style="14" customWidth="1"/>
    <col min="4304" max="4305" width="10.7109375" style="14" customWidth="1"/>
    <col min="4306" max="4306" width="2.7109375" style="14" customWidth="1"/>
    <col min="4307" max="4308" width="10.7109375" style="14" customWidth="1"/>
    <col min="4309" max="4309" width="2.7109375" style="14" customWidth="1"/>
    <col min="4310" max="4311" width="10.7109375" style="14" customWidth="1"/>
    <col min="4312" max="4312" width="2.7109375" style="14" customWidth="1"/>
    <col min="4313" max="4314" width="10.7109375" style="14" customWidth="1"/>
    <col min="4315" max="4315" width="2.7109375" style="14" customWidth="1"/>
    <col min="4316" max="4317" width="10.7109375" style="14" customWidth="1"/>
    <col min="4318" max="4318" width="2.7109375" style="14" customWidth="1"/>
    <col min="4319" max="4320" width="10.7109375" style="14" customWidth="1"/>
    <col min="4321" max="4321" width="2.7109375" style="14" customWidth="1"/>
    <col min="4322" max="4323" width="10.7109375" style="14" customWidth="1"/>
    <col min="4324" max="4324" width="2.7109375" style="14" customWidth="1"/>
    <col min="4325" max="4326" width="10.7109375" style="14" customWidth="1"/>
    <col min="4327" max="4327" width="2.7109375" style="14" customWidth="1"/>
    <col min="4328" max="4329" width="10.7109375" style="14" customWidth="1"/>
    <col min="4330" max="4330" width="2.7109375" style="14" customWidth="1"/>
    <col min="4331" max="4332" width="10.7109375" style="14" customWidth="1"/>
    <col min="4333" max="4333" width="2.7109375" style="14" customWidth="1"/>
    <col min="4334" max="4335" width="10.7109375" style="14" customWidth="1"/>
    <col min="4336" max="4336" width="2.7109375" style="14" customWidth="1"/>
    <col min="4337" max="4338" width="10.7109375" style="14" customWidth="1"/>
    <col min="4339" max="4339" width="2.7109375" style="14" customWidth="1"/>
    <col min="4340" max="4341" width="10.7109375" style="14" customWidth="1"/>
    <col min="4342" max="4342" width="2.7109375" style="14" customWidth="1"/>
    <col min="4343" max="4344" width="10.7109375" style="14" customWidth="1"/>
    <col min="4345" max="4345" width="2.7109375" style="14" customWidth="1"/>
    <col min="4346" max="4347" width="10.7109375" style="14" customWidth="1"/>
    <col min="4348" max="4348" width="2.7109375" style="14" customWidth="1"/>
    <col min="4349" max="4350" width="10.7109375" style="14" customWidth="1"/>
    <col min="4351" max="4351" width="2.7109375" style="14" customWidth="1"/>
    <col min="4352" max="4353" width="10.7109375" style="14" customWidth="1"/>
    <col min="4354" max="4354" width="2.7109375" style="14" customWidth="1"/>
    <col min="4355" max="4356" width="10.7109375" style="14" customWidth="1"/>
    <col min="4357" max="4357" width="2.7109375" style="14" customWidth="1"/>
    <col min="4358" max="4359" width="10.7109375" style="14" customWidth="1"/>
    <col min="4360" max="4360" width="2.7109375" style="14" customWidth="1"/>
    <col min="4361" max="4362" width="10.7109375" style="14" customWidth="1"/>
    <col min="4363" max="4363" width="2.7109375" style="14" customWidth="1"/>
    <col min="4364" max="4365" width="10.7109375" style="14" customWidth="1"/>
    <col min="4366" max="4366" width="2.7109375" style="14" customWidth="1"/>
    <col min="4367" max="4368" width="10.7109375" style="14" customWidth="1"/>
    <col min="4369" max="4369" width="2.7109375" style="14" customWidth="1"/>
    <col min="4370" max="4371" width="10.7109375" style="14" customWidth="1"/>
    <col min="4372" max="4372" width="2.7109375" style="14" customWidth="1"/>
    <col min="4373" max="4374" width="10.7109375" style="14" customWidth="1"/>
    <col min="4375" max="4375" width="2.7109375" style="14" customWidth="1"/>
    <col min="4376" max="4377" width="10.7109375" style="14" customWidth="1"/>
    <col min="4378" max="4378" width="2.7109375" style="14" customWidth="1"/>
    <col min="4379" max="4380" width="10.7109375" style="14" customWidth="1"/>
    <col min="4381" max="4381" width="2.7109375" style="14" customWidth="1"/>
    <col min="4382" max="4383" width="10.7109375" style="14" customWidth="1"/>
    <col min="4384" max="4384" width="2.7109375" style="14" customWidth="1"/>
    <col min="4385" max="4386" width="10.7109375" style="14" customWidth="1"/>
    <col min="4387" max="4387" width="2.7109375" style="14" customWidth="1"/>
    <col min="4388" max="4389" width="10.7109375" style="14" customWidth="1"/>
    <col min="4390" max="4390" width="2.7109375" style="14" customWidth="1"/>
    <col min="4391" max="4392" width="10.7109375" style="14" customWidth="1"/>
    <col min="4393" max="4393" width="2.7109375" style="14" customWidth="1"/>
    <col min="4394" max="4395" width="10.7109375" style="14" customWidth="1"/>
    <col min="4396" max="4396" width="2.7109375" style="14" customWidth="1"/>
    <col min="4397" max="4398" width="10.7109375" style="14" customWidth="1"/>
    <col min="4399" max="4399" width="2.7109375" style="14" customWidth="1"/>
    <col min="4400" max="4401" width="10.7109375" style="14" customWidth="1"/>
    <col min="4402" max="4402" width="2.7109375" style="14" customWidth="1"/>
    <col min="4403" max="4404" width="10.7109375" style="14" customWidth="1"/>
    <col min="4405" max="4405" width="2.7109375" style="14" customWidth="1"/>
    <col min="4406" max="4407" width="10.7109375" style="14" customWidth="1"/>
    <col min="4408" max="4408" width="2.7109375" style="14" customWidth="1"/>
    <col min="4409" max="4410" width="10.7109375" style="14" customWidth="1"/>
    <col min="4411" max="4411" width="2.7109375" style="14" customWidth="1"/>
    <col min="4412" max="4413" width="10.7109375" style="14" customWidth="1"/>
    <col min="4414" max="4414" width="2.7109375" style="14" customWidth="1"/>
    <col min="4415" max="4416" width="10.7109375" style="14" customWidth="1"/>
    <col min="4417" max="4417" width="2.7109375" style="14" customWidth="1"/>
    <col min="4418" max="4419" width="10.7109375" style="14" customWidth="1"/>
    <col min="4420" max="4420" width="2.7109375" style="14" customWidth="1"/>
    <col min="4421" max="4422" width="10.7109375" style="14" customWidth="1"/>
    <col min="4423" max="4423" width="2.7109375" style="14" customWidth="1"/>
    <col min="4424" max="4425" width="10.7109375" style="14" customWidth="1"/>
    <col min="4426" max="4426" width="2.7109375" style="14" customWidth="1"/>
    <col min="4427" max="4428" width="10.7109375" style="14" customWidth="1"/>
    <col min="4429" max="4429" width="2.7109375" style="14" customWidth="1"/>
    <col min="4430" max="4431" width="10.7109375" style="14" customWidth="1"/>
    <col min="4432" max="4432" width="2.7109375" style="14" customWidth="1"/>
    <col min="4433" max="4434" width="10.7109375" style="14" customWidth="1"/>
    <col min="4435" max="4435" width="2.7109375" style="14" customWidth="1"/>
    <col min="4436" max="4437" width="10.7109375" style="14" customWidth="1"/>
    <col min="4438" max="4438" width="2.7109375" style="14" customWidth="1"/>
    <col min="4439" max="4440" width="10.7109375" style="14" customWidth="1"/>
    <col min="4441" max="4441" width="2.7109375" style="14" customWidth="1"/>
    <col min="4442" max="4443" width="10.7109375" style="14" customWidth="1"/>
    <col min="4444" max="4444" width="2.7109375" style="14" customWidth="1"/>
    <col min="4445" max="4446" width="10.7109375" style="14" customWidth="1"/>
    <col min="4447" max="4447" width="2.7109375" style="14" customWidth="1"/>
    <col min="4448" max="4449" width="10.7109375" style="14" customWidth="1"/>
    <col min="4450" max="4450" width="2.7109375" style="14" customWidth="1"/>
    <col min="4451" max="4452" width="10.7109375" style="14" customWidth="1"/>
    <col min="4453" max="4453" width="2.7109375" style="14" customWidth="1"/>
    <col min="4454" max="4455" width="10.7109375" style="14" customWidth="1"/>
    <col min="4456" max="4456" width="2.7109375" style="14" customWidth="1"/>
    <col min="4457" max="4458" width="10.7109375" style="14" customWidth="1"/>
    <col min="4459" max="4459" width="2.7109375" style="14" customWidth="1"/>
    <col min="4460" max="4461" width="10.7109375" style="14" customWidth="1"/>
    <col min="4462" max="4462" width="2.7109375" style="14" customWidth="1"/>
    <col min="4463" max="4464" width="10.7109375" style="14" customWidth="1"/>
    <col min="4465" max="4465" width="2.7109375" style="14" customWidth="1"/>
    <col min="4466" max="4467" width="10.7109375" style="14" customWidth="1"/>
    <col min="4468" max="4468" width="2.7109375" style="14" customWidth="1"/>
    <col min="4469" max="4470" width="10.7109375" style="14" customWidth="1"/>
    <col min="4471" max="4471" width="2.7109375" style="14" customWidth="1"/>
    <col min="4472" max="4473" width="10.7109375" style="14" customWidth="1"/>
    <col min="4474" max="4474" width="2.7109375" style="14" customWidth="1"/>
    <col min="4475" max="4476" width="10.7109375" style="14" customWidth="1"/>
    <col min="4477" max="4477" width="2.7109375" style="14" customWidth="1"/>
    <col min="4478" max="4479" width="10.7109375" style="14" customWidth="1"/>
    <col min="4480" max="4480" width="2.7109375" style="14" customWidth="1"/>
    <col min="4481" max="4482" width="10.7109375" style="14" customWidth="1"/>
    <col min="4483" max="4483" width="2.7109375" style="14" customWidth="1"/>
    <col min="4484" max="4485" width="10.7109375" style="14" customWidth="1"/>
    <col min="4486" max="4486" width="2.7109375" style="14" customWidth="1"/>
    <col min="4487" max="4488" width="10.7109375" style="14" customWidth="1"/>
    <col min="4489" max="4489" width="2.7109375" style="14" customWidth="1"/>
    <col min="4490" max="4491" width="10.7109375" style="14" customWidth="1"/>
    <col min="4492" max="4492" width="2.7109375" style="14" customWidth="1"/>
    <col min="4493" max="4494" width="10.7109375" style="14" customWidth="1"/>
    <col min="4495" max="4495" width="2.7109375" style="14" customWidth="1"/>
    <col min="4496" max="4497" width="10.7109375" style="14" customWidth="1"/>
    <col min="4498" max="4498" width="2.7109375" style="14" customWidth="1"/>
    <col min="4499" max="4500" width="10.7109375" style="14" customWidth="1"/>
    <col min="4501" max="4501" width="2.7109375" style="14" customWidth="1"/>
    <col min="4502" max="4503" width="10.7109375" style="14" customWidth="1"/>
    <col min="4504" max="4504" width="2.7109375" style="14" customWidth="1"/>
    <col min="4505" max="4506" width="10.7109375" style="14" customWidth="1"/>
    <col min="4507" max="4507" width="2.7109375" style="14" customWidth="1"/>
    <col min="4508" max="4509" width="10.7109375" style="14" customWidth="1"/>
    <col min="4510" max="4510" width="2.7109375" style="14" customWidth="1"/>
    <col min="4511" max="4512" width="10.7109375" style="14" customWidth="1"/>
    <col min="4513" max="4513" width="2.7109375" style="14" customWidth="1"/>
    <col min="4514" max="4515" width="10.7109375" style="14" customWidth="1"/>
    <col min="4516" max="4516" width="2.7109375" style="14" customWidth="1"/>
    <col min="4517" max="4518" width="10.7109375" style="14" customWidth="1"/>
    <col min="4519" max="4519" width="2.7109375" style="14" customWidth="1"/>
    <col min="4520" max="4521" width="10.7109375" style="14" customWidth="1"/>
    <col min="4522" max="4522" width="2.7109375" style="14" customWidth="1"/>
    <col min="4523" max="4524" width="10.7109375" style="14" customWidth="1"/>
    <col min="4525" max="4525" width="2.7109375" style="14" customWidth="1"/>
    <col min="4526" max="4527" width="10.7109375" style="14" customWidth="1"/>
    <col min="4528" max="4528" width="2.7109375" style="14" customWidth="1"/>
    <col min="4529" max="4530" width="10.7109375" style="14" customWidth="1"/>
    <col min="4531" max="4531" width="2.7109375" style="14" customWidth="1"/>
    <col min="4532" max="4533" width="10.7109375" style="14" customWidth="1"/>
    <col min="4534" max="4534" width="2.7109375" style="14" customWidth="1"/>
    <col min="4535" max="4536" width="10.7109375" style="14" customWidth="1"/>
    <col min="4537" max="4537" width="2.7109375" style="14" customWidth="1"/>
    <col min="4538" max="4539" width="10.7109375" style="14" customWidth="1"/>
    <col min="4540" max="4540" width="2.7109375" style="14" customWidth="1"/>
    <col min="4541" max="4542" width="10.7109375" style="14" customWidth="1"/>
    <col min="4543" max="4543" width="2.7109375" style="14" customWidth="1"/>
    <col min="4544" max="4545" width="10.7109375" style="14" customWidth="1"/>
    <col min="4546" max="4546" width="2.7109375" style="14" customWidth="1"/>
    <col min="4547" max="4548" width="10.7109375" style="14" customWidth="1"/>
    <col min="4549" max="4549" width="2.7109375" style="14" customWidth="1"/>
    <col min="4550" max="4551" width="10.7109375" style="14" customWidth="1"/>
    <col min="4552" max="4552" width="2.7109375" style="14" customWidth="1"/>
    <col min="4553" max="4554" width="10.7109375" style="14" customWidth="1"/>
    <col min="4555" max="4555" width="2.7109375" style="14" customWidth="1"/>
    <col min="4556" max="4557" width="10.7109375" style="14" customWidth="1"/>
    <col min="4558" max="4558" width="2.7109375" style="14" customWidth="1"/>
    <col min="4559" max="4560" width="10.7109375" style="14" customWidth="1"/>
    <col min="4561" max="4561" width="2.7109375" style="14" customWidth="1"/>
    <col min="4562" max="4563" width="10.7109375" style="14" customWidth="1"/>
    <col min="4564" max="4564" width="2.7109375" style="14" customWidth="1"/>
    <col min="4565" max="4566" width="10.7109375" style="14" customWidth="1"/>
    <col min="4567" max="4567" width="2.7109375" style="14" customWidth="1"/>
    <col min="4568" max="4569" width="10.7109375" style="14" customWidth="1"/>
    <col min="4570" max="4570" width="2.7109375" style="14" customWidth="1"/>
    <col min="4571" max="4572" width="10.7109375" style="14" customWidth="1"/>
    <col min="4573" max="4573" width="2.7109375" style="14" customWidth="1"/>
    <col min="4574" max="4575" width="10.7109375" style="14" customWidth="1"/>
    <col min="4576" max="4576" width="2.7109375" style="14" customWidth="1"/>
    <col min="4577" max="4578" width="10.7109375" style="14" customWidth="1"/>
    <col min="4579" max="4579" width="2.7109375" style="14" customWidth="1"/>
    <col min="4580" max="4581" width="10.7109375" style="14" customWidth="1"/>
    <col min="4582" max="4582" width="2.7109375" style="14" customWidth="1"/>
    <col min="4583" max="4584" width="10.7109375" style="14" customWidth="1"/>
    <col min="4585" max="4585" width="2.7109375" style="14" customWidth="1"/>
    <col min="4586" max="4587" width="10.7109375" style="14" customWidth="1"/>
    <col min="4588" max="4588" width="2.7109375" style="14" customWidth="1"/>
    <col min="4589" max="4590" width="10.7109375" style="14" customWidth="1"/>
    <col min="4591" max="4591" width="2.7109375" style="14" customWidth="1"/>
    <col min="4592" max="4593" width="10.7109375" style="14" customWidth="1"/>
    <col min="4594" max="4594" width="2.7109375" style="14" customWidth="1"/>
    <col min="4595" max="4596" width="10.7109375" style="14" customWidth="1"/>
    <col min="4597" max="4597" width="2.7109375" style="14" customWidth="1"/>
    <col min="4598" max="4599" width="10.7109375" style="14" customWidth="1"/>
    <col min="4600" max="4600" width="2.7109375" style="14" customWidth="1"/>
    <col min="4601" max="4602" width="10.7109375" style="14" customWidth="1"/>
    <col min="4603" max="4603" width="2.7109375" style="14" customWidth="1"/>
    <col min="4604" max="4605" width="10.7109375" style="14" customWidth="1"/>
    <col min="4606" max="4606" width="2.7109375" style="14" customWidth="1"/>
    <col min="4607" max="4608" width="10.7109375" style="14" customWidth="1"/>
    <col min="4609" max="4609" width="2.7109375" style="14" customWidth="1"/>
    <col min="4610" max="4611" width="10.7109375" style="14" customWidth="1"/>
    <col min="4612" max="4612" width="2.7109375" style="14" customWidth="1"/>
    <col min="4613" max="4614" width="10.7109375" style="14" customWidth="1"/>
    <col min="4615" max="4615" width="2.7109375" style="14" customWidth="1"/>
    <col min="4616" max="4617" width="10.7109375" style="14" customWidth="1"/>
    <col min="4618" max="4618" width="2.7109375" style="14" customWidth="1"/>
    <col min="4619" max="4620" width="10.7109375" style="14" customWidth="1"/>
    <col min="4621" max="4621" width="2.7109375" style="14" customWidth="1"/>
    <col min="4622" max="4623" width="10.7109375" style="14" customWidth="1"/>
    <col min="4624" max="4624" width="2.7109375" style="14" customWidth="1"/>
    <col min="4625" max="4626" width="10.7109375" style="14" customWidth="1"/>
    <col min="4627" max="4627" width="2.7109375" style="14" customWidth="1"/>
    <col min="4628" max="4629" width="10.7109375" style="14" customWidth="1"/>
    <col min="4630" max="4630" width="2.7109375" style="14" customWidth="1"/>
    <col min="4631" max="4632" width="10.7109375" style="14" customWidth="1"/>
    <col min="4633" max="4633" width="2.7109375" style="14" customWidth="1"/>
    <col min="4634" max="4635" width="10.7109375" style="14" customWidth="1"/>
    <col min="4636" max="4636" width="2.7109375" style="14" customWidth="1"/>
    <col min="4637" max="4638" width="10.7109375" style="14" customWidth="1"/>
    <col min="4639" max="4639" width="2.7109375" style="14" customWidth="1"/>
    <col min="4640" max="4641" width="10.7109375" style="14" customWidth="1"/>
    <col min="4642" max="4642" width="2.7109375" style="14" customWidth="1"/>
    <col min="4643" max="4644" width="10.7109375" style="14" customWidth="1"/>
    <col min="4645" max="4645" width="2.7109375" style="14" customWidth="1"/>
    <col min="4646" max="4647" width="10.7109375" style="14" customWidth="1"/>
    <col min="4648" max="4648" width="2.7109375" style="14" customWidth="1"/>
    <col min="4649" max="4650" width="10.7109375" style="14" customWidth="1"/>
    <col min="4651" max="4651" width="2.7109375" style="14" customWidth="1"/>
    <col min="4652" max="4653" width="10.7109375" style="14" customWidth="1"/>
    <col min="4654" max="4654" width="2.7109375" style="14" customWidth="1"/>
    <col min="4655" max="4656" width="10.7109375" style="14" customWidth="1"/>
    <col min="4657" max="4657" width="2.7109375" style="14" customWidth="1"/>
    <col min="4658" max="4659" width="10.7109375" style="14" customWidth="1"/>
    <col min="4660" max="4660" width="2.7109375" style="14" customWidth="1"/>
    <col min="4661" max="4662" width="10.7109375" style="14" customWidth="1"/>
    <col min="4663" max="4663" width="2.7109375" style="14" customWidth="1"/>
    <col min="4664" max="4665" width="10.7109375" style="14" customWidth="1"/>
    <col min="4666" max="4666" width="2.7109375" style="14" customWidth="1"/>
    <col min="4667" max="4668" width="10.7109375" style="14" customWidth="1"/>
    <col min="4669" max="4669" width="2.7109375" style="14" customWidth="1"/>
    <col min="4670" max="4671" width="10.7109375" style="14" customWidth="1"/>
    <col min="4672" max="4672" width="2.7109375" style="14" customWidth="1"/>
    <col min="4673" max="4674" width="10.7109375" style="14" customWidth="1"/>
    <col min="4675" max="4675" width="2.7109375" style="14" customWidth="1"/>
    <col min="4676" max="4677" width="10.7109375" style="14" customWidth="1"/>
    <col min="4678" max="4678" width="2.7109375" style="14" customWidth="1"/>
    <col min="4679" max="4680" width="10.7109375" style="14" customWidth="1"/>
    <col min="4681" max="4681" width="2.7109375" style="14" customWidth="1"/>
    <col min="4682" max="4683" width="10.7109375" style="14" customWidth="1"/>
    <col min="4684" max="4684" width="2.7109375" style="14" customWidth="1"/>
    <col min="4685" max="4686" width="10.7109375" style="14" customWidth="1"/>
    <col min="4687" max="4687" width="2.7109375" style="14" customWidth="1"/>
    <col min="4688" max="4689" width="10.7109375" style="14" customWidth="1"/>
    <col min="4690" max="4690" width="2.7109375" style="14" customWidth="1"/>
    <col min="4691" max="4692" width="10.7109375" style="14" customWidth="1"/>
    <col min="4693" max="4693" width="2.7109375" style="14" customWidth="1"/>
    <col min="4694" max="4695" width="10.7109375" style="14" customWidth="1"/>
    <col min="4696" max="4696" width="2.7109375" style="14" customWidth="1"/>
    <col min="4697" max="4698" width="10.7109375" style="14" customWidth="1"/>
    <col min="4699" max="4699" width="2.7109375" style="14" customWidth="1"/>
    <col min="4700" max="4701" width="10.7109375" style="14" customWidth="1"/>
    <col min="4702" max="4702" width="2.7109375" style="14" customWidth="1"/>
    <col min="4703" max="4704" width="10.7109375" style="14" customWidth="1"/>
    <col min="4705" max="4705" width="2.7109375" style="14" customWidth="1"/>
    <col min="4706" max="4707" width="10.7109375" style="14" customWidth="1"/>
    <col min="4708" max="4708" width="2.7109375" style="14" customWidth="1"/>
    <col min="4709" max="4710" width="10.7109375" style="14" customWidth="1"/>
    <col min="4711" max="4711" width="2.7109375" style="14" customWidth="1"/>
    <col min="4712" max="4713" width="10.7109375" style="14" customWidth="1"/>
    <col min="4714" max="4714" width="2.7109375" style="14" customWidth="1"/>
    <col min="4715" max="4716" width="10.7109375" style="14" customWidth="1"/>
    <col min="4717" max="4717" width="2.7109375" style="14" customWidth="1"/>
    <col min="4718" max="4719" width="10.7109375" style="14" customWidth="1"/>
    <col min="4720" max="4720" width="2.7109375" style="14" customWidth="1"/>
    <col min="4721" max="4722" width="10.7109375" style="14" customWidth="1"/>
    <col min="4723" max="4723" width="2.7109375" style="14" customWidth="1"/>
    <col min="4724" max="4725" width="10.7109375" style="14" customWidth="1"/>
    <col min="4726" max="4726" width="2.7109375" style="14" customWidth="1"/>
    <col min="4727" max="4728" width="10.7109375" style="14" customWidth="1"/>
    <col min="4729" max="4729" width="2.7109375" style="14" customWidth="1"/>
    <col min="4730" max="4731" width="10.7109375" style="14" customWidth="1"/>
    <col min="4732" max="4732" width="2.7109375" style="14" customWidth="1"/>
    <col min="4733" max="4734" width="10.7109375" style="14" customWidth="1"/>
    <col min="4735" max="4735" width="2.7109375" style="14" customWidth="1"/>
    <col min="4736" max="4737" width="10.7109375" style="14" customWidth="1"/>
    <col min="4738" max="4738" width="2.7109375" style="14" customWidth="1"/>
    <col min="4739" max="4740" width="10.7109375" style="14" customWidth="1"/>
    <col min="4741" max="4741" width="2.7109375" style="14" customWidth="1"/>
    <col min="4742" max="4743" width="10.7109375" style="14" customWidth="1"/>
    <col min="4744" max="4744" width="2.7109375" style="14" customWidth="1"/>
    <col min="4745" max="4746" width="10.7109375" style="14" customWidth="1"/>
    <col min="4747" max="4747" width="2.7109375" style="14" customWidth="1"/>
    <col min="4748" max="4749" width="10.7109375" style="14" customWidth="1"/>
    <col min="4750" max="4750" width="2.7109375" style="14" customWidth="1"/>
    <col min="4751" max="4752" width="10.7109375" style="14" customWidth="1"/>
    <col min="4753" max="4753" width="2.7109375" style="14" customWidth="1"/>
    <col min="4754" max="4755" width="10.7109375" style="14" customWidth="1"/>
    <col min="4756" max="4756" width="2.7109375" style="14" customWidth="1"/>
    <col min="4757" max="4758" width="10.7109375" style="14" customWidth="1"/>
    <col min="4759" max="4759" width="2.7109375" style="14" customWidth="1"/>
    <col min="4760" max="4761" width="10.7109375" style="14" customWidth="1"/>
    <col min="4762" max="4762" width="2.7109375" style="14" customWidth="1"/>
    <col min="4763" max="4764" width="10.7109375" style="14" customWidth="1"/>
    <col min="4765" max="4765" width="2.7109375" style="14" customWidth="1"/>
    <col min="4766" max="4767" width="10.7109375" style="14" customWidth="1"/>
    <col min="4768" max="4768" width="2.7109375" style="14" customWidth="1"/>
    <col min="4769" max="4770" width="10.7109375" style="14" customWidth="1"/>
    <col min="4771" max="4771" width="2.7109375" style="14" customWidth="1"/>
    <col min="4772" max="4773" width="10.7109375" style="14" customWidth="1"/>
    <col min="4774" max="4774" width="2.7109375" style="14" customWidth="1"/>
    <col min="4775" max="4776" width="10.7109375" style="14" customWidth="1"/>
    <col min="4777" max="4777" width="2.7109375" style="14" customWidth="1"/>
    <col min="4778" max="4779" width="10.7109375" style="14" customWidth="1"/>
    <col min="4780" max="4780" width="2.7109375" style="14" customWidth="1"/>
    <col min="4781" max="4782" width="10.7109375" style="14" customWidth="1"/>
    <col min="4783" max="4783" width="2.7109375" style="14" customWidth="1"/>
    <col min="4784" max="4785" width="10.7109375" style="14" customWidth="1"/>
    <col min="4786" max="4786" width="2.7109375" style="14" customWidth="1"/>
    <col min="4787" max="4788" width="10.7109375" style="14" customWidth="1"/>
    <col min="4789" max="4789" width="2.7109375" style="14" customWidth="1"/>
    <col min="4790" max="4791" width="10.7109375" style="14" customWidth="1"/>
    <col min="4792" max="4792" width="2.7109375" style="14" customWidth="1"/>
    <col min="4793" max="4794" width="10.7109375" style="14" customWidth="1"/>
    <col min="4795" max="4795" width="2.7109375" style="14" customWidth="1"/>
    <col min="4796" max="4797" width="10.7109375" style="14" customWidth="1"/>
    <col min="4798" max="4798" width="2.7109375" style="14" customWidth="1"/>
    <col min="4799" max="4800" width="10.7109375" style="14" customWidth="1"/>
    <col min="4801" max="4801" width="2.7109375" style="14" customWidth="1"/>
    <col min="4802" max="4803" width="10.7109375" style="14" customWidth="1"/>
    <col min="4804" max="4804" width="2.7109375" style="14" customWidth="1"/>
    <col min="4805" max="4806" width="10.7109375" style="14" customWidth="1"/>
    <col min="4807" max="4807" width="2.7109375" style="14" customWidth="1"/>
    <col min="4808" max="4809" width="10.7109375" style="14" customWidth="1"/>
    <col min="4810" max="4810" width="2.7109375" style="14" customWidth="1"/>
    <col min="4811" max="4812" width="10.7109375" style="14" customWidth="1"/>
    <col min="4813" max="4813" width="2.7109375" style="14" customWidth="1"/>
    <col min="4814" max="4815" width="10.7109375" style="14" customWidth="1"/>
    <col min="4816" max="4816" width="2.7109375" style="14" customWidth="1"/>
    <col min="4817" max="4818" width="10.7109375" style="14" customWidth="1"/>
    <col min="4819" max="4819" width="2.7109375" style="14" customWidth="1"/>
    <col min="4820" max="4821" width="10.7109375" style="14" customWidth="1"/>
    <col min="4822" max="4822" width="2.7109375" style="14" customWidth="1"/>
    <col min="4823" max="4824" width="10.7109375" style="14" customWidth="1"/>
    <col min="4825" max="4825" width="2.7109375" style="14" customWidth="1"/>
    <col min="4826" max="4827" width="10.7109375" style="14" customWidth="1"/>
    <col min="4828" max="4828" width="2.7109375" style="14" customWidth="1"/>
    <col min="4829" max="4830" width="10.7109375" style="14" customWidth="1"/>
    <col min="4831" max="4831" width="2.7109375" style="14" customWidth="1"/>
    <col min="4832" max="4833" width="10.7109375" style="14" customWidth="1"/>
    <col min="4834" max="4834" width="2.7109375" style="14" customWidth="1"/>
    <col min="4835" max="4836" width="10.7109375" style="14" customWidth="1"/>
    <col min="4837" max="4837" width="2.7109375" style="14" customWidth="1"/>
    <col min="4838" max="4839" width="10.7109375" style="14" customWidth="1"/>
    <col min="4840" max="4840" width="2.7109375" style="14" customWidth="1"/>
    <col min="4841" max="4842" width="10.7109375" style="14" customWidth="1"/>
    <col min="4843" max="4843" width="2.7109375" style="14" customWidth="1"/>
    <col min="4844" max="4845" width="10.7109375" style="14" customWidth="1"/>
    <col min="4846" max="4846" width="2.7109375" style="14" customWidth="1"/>
    <col min="4847" max="4848" width="10.7109375" style="14" customWidth="1"/>
    <col min="4849" max="4849" width="2.7109375" style="14" customWidth="1"/>
    <col min="4850" max="4851" width="10.7109375" style="14" customWidth="1"/>
    <col min="4852" max="4852" width="2.7109375" style="14" customWidth="1"/>
    <col min="4853" max="4854" width="10.7109375" style="14" customWidth="1"/>
    <col min="4855" max="4855" width="2.7109375" style="14" customWidth="1"/>
    <col min="4856" max="4857" width="10.7109375" style="14" customWidth="1"/>
    <col min="4858" max="4858" width="2.7109375" style="14" customWidth="1"/>
    <col min="4859" max="4860" width="10.7109375" style="14" customWidth="1"/>
    <col min="4861" max="4861" width="2.7109375" style="14" customWidth="1"/>
    <col min="4862" max="4863" width="10.7109375" style="14" customWidth="1"/>
    <col min="4864" max="4864" width="2.7109375" style="14" customWidth="1"/>
    <col min="4865" max="4866" width="10.7109375" style="14" customWidth="1"/>
    <col min="4867" max="4867" width="2.7109375" style="14" customWidth="1"/>
    <col min="4868" max="4869" width="10.7109375" style="14" customWidth="1"/>
    <col min="4870" max="4870" width="2.7109375" style="14" customWidth="1"/>
    <col min="4871" max="4872" width="10.7109375" style="14" customWidth="1"/>
    <col min="4873" max="4873" width="2.7109375" style="14" customWidth="1"/>
    <col min="4874" max="4875" width="10.7109375" style="14" customWidth="1"/>
    <col min="4876" max="4876" width="2.7109375" style="14" customWidth="1"/>
    <col min="4877" max="4878" width="10.7109375" style="14" customWidth="1"/>
    <col min="4879" max="4879" width="2.7109375" style="14" customWidth="1"/>
    <col min="4880" max="4881" width="10.7109375" style="14" customWidth="1"/>
    <col min="4882" max="4882" width="2.7109375" style="14" customWidth="1"/>
    <col min="4883" max="4884" width="10.7109375" style="14" customWidth="1"/>
    <col min="4885" max="4885" width="2.7109375" style="14" customWidth="1"/>
    <col min="4886" max="4887" width="10.7109375" style="14" customWidth="1"/>
    <col min="4888" max="4888" width="2.7109375" style="14" customWidth="1"/>
    <col min="4889" max="4890" width="10.7109375" style="14" customWidth="1"/>
    <col min="4891" max="4891" width="2.7109375" style="14" customWidth="1"/>
    <col min="4892" max="4893" width="10.7109375" style="14" customWidth="1"/>
    <col min="4894" max="4894" width="2.7109375" style="14" customWidth="1"/>
    <col min="4895" max="4896" width="10.7109375" style="14" customWidth="1"/>
    <col min="4897" max="4897" width="2.7109375" style="14" customWidth="1"/>
    <col min="4898" max="4899" width="10.7109375" style="14" customWidth="1"/>
    <col min="4900" max="4900" width="2.7109375" style="14" customWidth="1"/>
    <col min="4901" max="4902" width="10.7109375" style="14" customWidth="1"/>
    <col min="4903" max="4903" width="2.7109375" style="14" customWidth="1"/>
    <col min="4904" max="4905" width="10.7109375" style="14" customWidth="1"/>
    <col min="4906" max="4906" width="2.7109375" style="14" customWidth="1"/>
    <col min="4907" max="4908" width="10.7109375" style="14" customWidth="1"/>
    <col min="4909" max="4909" width="2.7109375" style="14" customWidth="1"/>
    <col min="4910" max="4911" width="10.7109375" style="14" customWidth="1"/>
    <col min="4912" max="4912" width="2.7109375" style="14" customWidth="1"/>
    <col min="4913" max="4914" width="10.7109375" style="14" customWidth="1"/>
    <col min="4915" max="4915" width="2.7109375" style="14" customWidth="1"/>
    <col min="4916" max="4917" width="10.7109375" style="14" customWidth="1"/>
    <col min="4918" max="4918" width="2.7109375" style="14" customWidth="1"/>
    <col min="4919" max="4920" width="10.7109375" style="14" customWidth="1"/>
    <col min="4921" max="4921" width="2.7109375" style="14" customWidth="1"/>
    <col min="4922" max="4923" width="10.7109375" style="14" customWidth="1"/>
    <col min="4924" max="4924" width="2.7109375" style="14" customWidth="1"/>
    <col min="4925" max="4926" width="10.7109375" style="14" customWidth="1"/>
    <col min="4927" max="4927" width="2.7109375" style="14" customWidth="1"/>
    <col min="4928" max="4929" width="10.7109375" style="14" customWidth="1"/>
    <col min="4930" max="4930" width="2.7109375" style="14" customWidth="1"/>
    <col min="4931" max="4932" width="10.7109375" style="14" customWidth="1"/>
    <col min="4933" max="4933" width="2.7109375" style="14" customWidth="1"/>
    <col min="4934" max="4935" width="10.7109375" style="14" customWidth="1"/>
    <col min="4936" max="4936" width="2.7109375" style="14" customWidth="1"/>
    <col min="4937" max="4938" width="10.7109375" style="14" customWidth="1"/>
    <col min="4939" max="4939" width="2.7109375" style="14" customWidth="1"/>
    <col min="4940" max="4941" width="10.7109375" style="14" customWidth="1"/>
    <col min="4942" max="4942" width="2.7109375" style="14" customWidth="1"/>
    <col min="4943" max="4944" width="10.7109375" style="14" customWidth="1"/>
    <col min="4945" max="4945" width="2.7109375" style="14" customWidth="1"/>
    <col min="4946" max="4947" width="10.7109375" style="14" customWidth="1"/>
    <col min="4948" max="4948" width="2.7109375" style="14" customWidth="1"/>
    <col min="4949" max="4950" width="10.7109375" style="14" customWidth="1"/>
    <col min="4951" max="4951" width="2.7109375" style="14" customWidth="1"/>
    <col min="4952" max="4953" width="10.7109375" style="14" customWidth="1"/>
    <col min="4954" max="4954" width="2.7109375" style="14" customWidth="1"/>
    <col min="4955" max="4956" width="10.7109375" style="14" customWidth="1"/>
    <col min="4957" max="4957" width="2.7109375" style="14" customWidth="1"/>
    <col min="4958" max="4959" width="10.7109375" style="14" customWidth="1"/>
    <col min="4960" max="4960" width="2.7109375" style="14" customWidth="1"/>
    <col min="4961" max="4962" width="10.7109375" style="14" customWidth="1"/>
    <col min="4963" max="4963" width="2.7109375" style="14" customWidth="1"/>
    <col min="4964" max="4965" width="10.7109375" style="14" customWidth="1"/>
    <col min="4966" max="4966" width="2.7109375" style="14" customWidth="1"/>
    <col min="4967" max="4968" width="10.7109375" style="14" customWidth="1"/>
    <col min="4969" max="4969" width="2.7109375" style="14" customWidth="1"/>
    <col min="4970" max="4971" width="10.7109375" style="14" customWidth="1"/>
    <col min="4972" max="4972" width="2.7109375" style="14" customWidth="1"/>
    <col min="4973" max="4974" width="10.7109375" style="14" customWidth="1"/>
    <col min="4975" max="4975" width="2.7109375" style="14" customWidth="1"/>
    <col min="4976" max="4977" width="10.7109375" style="14" customWidth="1"/>
    <col min="4978" max="4978" width="2.7109375" style="14" customWidth="1"/>
    <col min="4979" max="4980" width="10.7109375" style="14" customWidth="1"/>
    <col min="4981" max="4981" width="2.7109375" style="14" customWidth="1"/>
    <col min="4982" max="4983" width="10.7109375" style="14" customWidth="1"/>
    <col min="4984" max="4984" width="2.7109375" style="14" customWidth="1"/>
    <col min="4985" max="4986" width="10.7109375" style="14" customWidth="1"/>
    <col min="4987" max="4987" width="2.7109375" style="14" customWidth="1"/>
    <col min="4988" max="4989" width="10.7109375" style="14" customWidth="1"/>
    <col min="4990" max="4990" width="2.7109375" style="14" customWidth="1"/>
    <col min="4991" max="4992" width="10.7109375" style="14" customWidth="1"/>
    <col min="4993" max="4993" width="2.7109375" style="14" customWidth="1"/>
    <col min="4994" max="4995" width="10.7109375" style="14" customWidth="1"/>
    <col min="4996" max="4996" width="2.7109375" style="14" customWidth="1"/>
    <col min="4997" max="4998" width="10.7109375" style="14" customWidth="1"/>
    <col min="4999" max="4999" width="2.7109375" style="14" customWidth="1"/>
    <col min="5000" max="5001" width="10.7109375" style="14" customWidth="1"/>
    <col min="5002" max="5002" width="2.7109375" style="14" customWidth="1"/>
    <col min="5003" max="5004" width="10.7109375" style="14" customWidth="1"/>
    <col min="5005" max="5005" width="2.7109375" style="14" customWidth="1"/>
    <col min="5006" max="5007" width="10.7109375" style="14" customWidth="1"/>
    <col min="5008" max="5008" width="2.7109375" style="14" customWidth="1"/>
    <col min="5009" max="5010" width="10.7109375" style="14" customWidth="1"/>
    <col min="5011" max="5011" width="2.7109375" style="14" customWidth="1"/>
    <col min="5012" max="5013" width="10.7109375" style="14" customWidth="1"/>
    <col min="5014" max="5014" width="2.7109375" style="14" customWidth="1"/>
    <col min="5015" max="5016" width="10.7109375" style="14" customWidth="1"/>
    <col min="5017" max="5017" width="2.7109375" style="14" customWidth="1"/>
    <col min="5018" max="5019" width="10.7109375" style="14" customWidth="1"/>
    <col min="5020" max="5020" width="2.7109375" style="14" customWidth="1"/>
    <col min="5021" max="5022" width="10.7109375" style="14" customWidth="1"/>
    <col min="5023" max="5023" width="2.7109375" style="14" customWidth="1"/>
    <col min="5024" max="5025" width="10.7109375" style="14" customWidth="1"/>
    <col min="5026" max="5026" width="2.7109375" style="14" customWidth="1"/>
    <col min="5027" max="5028" width="10.7109375" style="14" customWidth="1"/>
    <col min="5029" max="5029" width="2.7109375" style="14" customWidth="1"/>
    <col min="5030" max="5031" width="10.7109375" style="14" customWidth="1"/>
    <col min="5032" max="5032" width="2.7109375" style="14" customWidth="1"/>
    <col min="5033" max="5034" width="10.7109375" style="14" customWidth="1"/>
    <col min="5035" max="5035" width="2.7109375" style="14" customWidth="1"/>
    <col min="5036" max="5037" width="10.7109375" style="14" customWidth="1"/>
    <col min="5038" max="5038" width="2.7109375" style="14" customWidth="1"/>
    <col min="5039" max="5040" width="10.7109375" style="14" customWidth="1"/>
    <col min="5041" max="5041" width="2.7109375" style="14" customWidth="1"/>
    <col min="5042" max="5043" width="10.7109375" style="14" customWidth="1"/>
    <col min="5044" max="5044" width="2.7109375" style="14" customWidth="1"/>
    <col min="5045" max="5046" width="10.7109375" style="14" customWidth="1"/>
    <col min="5047" max="5047" width="2.7109375" style="14" customWidth="1"/>
    <col min="5048" max="5049" width="10.7109375" style="14" customWidth="1"/>
    <col min="5050" max="5050" width="2.7109375" style="14" customWidth="1"/>
    <col min="5051" max="5052" width="10.7109375" style="14" customWidth="1"/>
    <col min="5053" max="5053" width="2.7109375" style="14" customWidth="1"/>
    <col min="5054" max="5055" width="10.7109375" style="14" customWidth="1"/>
    <col min="5056" max="5056" width="2.7109375" style="14" customWidth="1"/>
    <col min="5057" max="5058" width="10.7109375" style="14" customWidth="1"/>
    <col min="5059" max="5059" width="2.7109375" style="14" customWidth="1"/>
    <col min="5060" max="5061" width="10.7109375" style="14" customWidth="1"/>
    <col min="5062" max="5062" width="2.7109375" style="14" customWidth="1"/>
    <col min="5063" max="5064" width="10.7109375" style="14" customWidth="1"/>
    <col min="5065" max="5065" width="2.7109375" style="14" customWidth="1"/>
    <col min="5066" max="5067" width="10.7109375" style="14" customWidth="1"/>
    <col min="5068" max="5068" width="2.7109375" style="14" customWidth="1"/>
    <col min="5069" max="5070" width="10.7109375" style="14" customWidth="1"/>
    <col min="5071" max="5071" width="2.7109375" style="14" customWidth="1"/>
    <col min="5072" max="5073" width="10.7109375" style="14" customWidth="1"/>
    <col min="5074" max="5074" width="2.7109375" style="14" customWidth="1"/>
    <col min="5075" max="5076" width="10.7109375" style="14" customWidth="1"/>
    <col min="5077" max="5077" width="2.7109375" style="14" customWidth="1"/>
    <col min="5078" max="5079" width="10.7109375" style="14" customWidth="1"/>
    <col min="5080" max="5080" width="2.7109375" style="14" customWidth="1"/>
    <col min="5081" max="5082" width="10.7109375" style="14" customWidth="1"/>
    <col min="5083" max="5083" width="2.7109375" style="14" customWidth="1"/>
    <col min="5084" max="5085" width="10.7109375" style="14" customWidth="1"/>
    <col min="5086" max="5086" width="2.7109375" style="14" customWidth="1"/>
    <col min="5087" max="5088" width="10.7109375" style="14" customWidth="1"/>
    <col min="5089" max="5089" width="2.7109375" style="14" customWidth="1"/>
    <col min="5090" max="5091" width="10.7109375" style="14" customWidth="1"/>
    <col min="5092" max="5092" width="2.7109375" style="14" customWidth="1"/>
    <col min="5093" max="5094" width="10.7109375" style="14" customWidth="1"/>
    <col min="5095" max="5095" width="2.7109375" style="14" customWidth="1"/>
    <col min="5096" max="5097" width="10.7109375" style="14" customWidth="1"/>
    <col min="5098" max="5098" width="2.7109375" style="14" customWidth="1"/>
    <col min="5099" max="5100" width="10.7109375" style="14" customWidth="1"/>
    <col min="5101" max="5101" width="2.7109375" style="14" customWidth="1"/>
    <col min="5102" max="5103" width="10.7109375" style="14" customWidth="1"/>
    <col min="5104" max="5104" width="2.7109375" style="14" customWidth="1"/>
    <col min="5105" max="5106" width="10.7109375" style="14" customWidth="1"/>
    <col min="5107" max="5107" width="2.7109375" style="14" customWidth="1"/>
    <col min="5108" max="5109" width="10.7109375" style="14" customWidth="1"/>
    <col min="5110" max="5110" width="2.7109375" style="14" customWidth="1"/>
    <col min="5111" max="5112" width="10.7109375" style="14" customWidth="1"/>
    <col min="5113" max="5113" width="2.7109375" style="14" customWidth="1"/>
    <col min="5114" max="5115" width="10.7109375" style="14" customWidth="1"/>
    <col min="5116" max="5116" width="2.7109375" style="14" customWidth="1"/>
    <col min="5117" max="5118" width="10.7109375" style="14" customWidth="1"/>
    <col min="5119" max="5119" width="2.7109375" style="14" customWidth="1"/>
    <col min="5120" max="5121" width="10.7109375" style="14" customWidth="1"/>
    <col min="5122" max="5122" width="2.7109375" style="14" customWidth="1"/>
    <col min="5123" max="5124" width="10.7109375" style="14" customWidth="1"/>
    <col min="5125" max="5125" width="2.7109375" style="14" customWidth="1"/>
    <col min="5126" max="5127" width="10.7109375" style="14" customWidth="1"/>
    <col min="5128" max="5128" width="2.7109375" style="14" customWidth="1"/>
    <col min="5129" max="5130" width="10.7109375" style="14" customWidth="1"/>
    <col min="5131" max="5131" width="2.7109375" style="14" customWidth="1"/>
    <col min="5132" max="5133" width="10.7109375" style="14" customWidth="1"/>
    <col min="5134" max="5134" width="2.7109375" style="14" customWidth="1"/>
    <col min="5135" max="5136" width="10.7109375" style="14" customWidth="1"/>
    <col min="5137" max="5137" width="2.7109375" style="14" customWidth="1"/>
    <col min="5138" max="5139" width="10.7109375" style="14" customWidth="1"/>
    <col min="5140" max="5140" width="2.7109375" style="14" customWidth="1"/>
    <col min="5141" max="5142" width="10.7109375" style="14" customWidth="1"/>
    <col min="5143" max="5143" width="2.7109375" style="14" customWidth="1"/>
    <col min="5144" max="5145" width="10.7109375" style="14" customWidth="1"/>
    <col min="5146" max="5146" width="2.7109375" style="14" customWidth="1"/>
    <col min="5147" max="5148" width="10.7109375" style="14" customWidth="1"/>
    <col min="5149" max="5149" width="2.7109375" style="14" customWidth="1"/>
    <col min="5150" max="5151" width="10.7109375" style="14" customWidth="1"/>
    <col min="5152" max="5152" width="2.7109375" style="14" customWidth="1"/>
    <col min="5153" max="5154" width="10.7109375" style="14" customWidth="1"/>
    <col min="5155" max="5155" width="2.7109375" style="14" customWidth="1"/>
    <col min="5156" max="5157" width="10.7109375" style="14" customWidth="1"/>
    <col min="5158" max="5158" width="2.7109375" style="14" customWidth="1"/>
    <col min="5159" max="5160" width="10.7109375" style="14" customWidth="1"/>
    <col min="5161" max="5161" width="2.7109375" style="14" customWidth="1"/>
    <col min="5162" max="5163" width="10.7109375" style="14" customWidth="1"/>
    <col min="5164" max="5164" width="2.7109375" style="14" customWidth="1"/>
    <col min="5165" max="5166" width="10.7109375" style="14" customWidth="1"/>
    <col min="5167" max="5167" width="2.7109375" style="14" customWidth="1"/>
    <col min="5168" max="5169" width="10.7109375" style="14" customWidth="1"/>
    <col min="5170" max="5170" width="2.7109375" style="14" customWidth="1"/>
    <col min="5171" max="5172" width="10.7109375" style="14" customWidth="1"/>
    <col min="5173" max="5173" width="2.7109375" style="14" customWidth="1"/>
    <col min="5174" max="5175" width="10.7109375" style="14" customWidth="1"/>
    <col min="5176" max="5176" width="2.7109375" style="14" customWidth="1"/>
    <col min="5177" max="5178" width="10.7109375" style="14" customWidth="1"/>
    <col min="5179" max="5179" width="2.7109375" style="14" customWidth="1"/>
    <col min="5180" max="5181" width="10.7109375" style="14" customWidth="1"/>
    <col min="5182" max="5182" width="2.7109375" style="14" customWidth="1"/>
    <col min="5183" max="5184" width="10.7109375" style="14" customWidth="1"/>
    <col min="5185" max="5185" width="2.7109375" style="14" customWidth="1"/>
    <col min="5186" max="5187" width="10.7109375" style="14" customWidth="1"/>
    <col min="5188" max="5188" width="2.7109375" style="14" customWidth="1"/>
    <col min="5189" max="5190" width="10.7109375" style="14" customWidth="1"/>
    <col min="5191" max="5191" width="2.7109375" style="14" customWidth="1"/>
    <col min="5192" max="5193" width="10.7109375" style="14" customWidth="1"/>
    <col min="5194" max="5194" width="2.7109375" style="14" customWidth="1"/>
    <col min="5195" max="5196" width="10.7109375" style="14" customWidth="1"/>
    <col min="5197" max="5197" width="2.7109375" style="14" customWidth="1"/>
    <col min="5198" max="5199" width="10.7109375" style="14" customWidth="1"/>
    <col min="5200" max="5200" width="2.7109375" style="14" customWidth="1"/>
    <col min="5201" max="5202" width="10.7109375" style="14" customWidth="1"/>
    <col min="5203" max="5203" width="2.7109375" style="14" customWidth="1"/>
    <col min="5204" max="5205" width="10.7109375" style="14" customWidth="1"/>
    <col min="5206" max="5206" width="2.7109375" style="14" customWidth="1"/>
    <col min="5207" max="5208" width="10.7109375" style="14" customWidth="1"/>
    <col min="5209" max="5209" width="2.7109375" style="14" customWidth="1"/>
    <col min="5210" max="5211" width="10.7109375" style="14" customWidth="1"/>
    <col min="5212" max="5212" width="2.7109375" style="14" customWidth="1"/>
    <col min="5213" max="5214" width="10.7109375" style="14" customWidth="1"/>
    <col min="5215" max="5215" width="2.7109375" style="14" customWidth="1"/>
    <col min="5216" max="5217" width="10.7109375" style="14" customWidth="1"/>
    <col min="5218" max="5218" width="2.7109375" style="14" customWidth="1"/>
    <col min="5219" max="5220" width="10.7109375" style="14" customWidth="1"/>
    <col min="5221" max="5221" width="2.7109375" style="14" customWidth="1"/>
    <col min="5222" max="5223" width="10.7109375" style="14" customWidth="1"/>
    <col min="5224" max="5224" width="2.7109375" style="14" customWidth="1"/>
    <col min="5225" max="5226" width="10.7109375" style="14" customWidth="1"/>
    <col min="5227" max="5227" width="2.7109375" style="14" customWidth="1"/>
    <col min="5228" max="5229" width="10.7109375" style="14" customWidth="1"/>
    <col min="5230" max="5230" width="2.7109375" style="14" customWidth="1"/>
    <col min="5231" max="5232" width="10.7109375" style="14" customWidth="1"/>
    <col min="5233" max="5233" width="2.7109375" style="14" customWidth="1"/>
    <col min="5234" max="5235" width="10.7109375" style="14" customWidth="1"/>
    <col min="5236" max="5236" width="2.7109375" style="14" customWidth="1"/>
    <col min="5237" max="5238" width="10.7109375" style="14" customWidth="1"/>
    <col min="5239" max="5239" width="2.7109375" style="14" customWidth="1"/>
    <col min="5240" max="5241" width="10.7109375" style="14" customWidth="1"/>
    <col min="5242" max="5242" width="2.7109375" style="14" customWidth="1"/>
    <col min="5243" max="5244" width="10.7109375" style="14" customWidth="1"/>
    <col min="5245" max="5245" width="2.7109375" style="14" customWidth="1"/>
    <col min="5246" max="5247" width="10.7109375" style="14" customWidth="1"/>
    <col min="5248" max="5248" width="2.7109375" style="14" customWidth="1"/>
    <col min="5249" max="5250" width="10.7109375" style="14" customWidth="1"/>
    <col min="5251" max="5251" width="2.7109375" style="14" customWidth="1"/>
    <col min="5252" max="5253" width="10.7109375" style="14" customWidth="1"/>
    <col min="5254" max="5254" width="2.7109375" style="14" customWidth="1"/>
    <col min="5255" max="5256" width="10.7109375" style="14" customWidth="1"/>
    <col min="5257" max="5257" width="2.7109375" style="14" customWidth="1"/>
    <col min="5258" max="5259" width="10.7109375" style="14" customWidth="1"/>
    <col min="5260" max="5260" width="2.7109375" style="14" customWidth="1"/>
    <col min="5261" max="5262" width="10.7109375" style="14" customWidth="1"/>
    <col min="5263" max="5263" width="2.7109375" style="14" customWidth="1"/>
    <col min="5264" max="5265" width="10.7109375" style="14" customWidth="1"/>
    <col min="5266" max="5266" width="2.7109375" style="14" customWidth="1"/>
    <col min="5267" max="5268" width="10.7109375" style="14" customWidth="1"/>
    <col min="5269" max="5269" width="2.7109375" style="14" customWidth="1"/>
    <col min="5270" max="5271" width="10.7109375" style="14" customWidth="1"/>
    <col min="5272" max="5272" width="2.7109375" style="14" customWidth="1"/>
    <col min="5273" max="5274" width="10.7109375" style="14" customWidth="1"/>
    <col min="5275" max="5275" width="2.7109375" style="14" customWidth="1"/>
    <col min="5276" max="5277" width="10.7109375" style="14" customWidth="1"/>
    <col min="5278" max="5278" width="2.7109375" style="14" customWidth="1"/>
    <col min="5279" max="5280" width="10.7109375" style="14" customWidth="1"/>
    <col min="5281" max="5281" width="2.7109375" style="14" customWidth="1"/>
    <col min="5282" max="5283" width="10.7109375" style="14" customWidth="1"/>
    <col min="5284" max="5284" width="2.7109375" style="14" customWidth="1"/>
    <col min="5285" max="5286" width="10.7109375" style="14" customWidth="1"/>
    <col min="5287" max="5287" width="2.7109375" style="14" customWidth="1"/>
    <col min="5288" max="5289" width="10.7109375" style="14" customWidth="1"/>
    <col min="5290" max="5290" width="2.7109375" style="14" customWidth="1"/>
    <col min="5291" max="5292" width="10.7109375" style="14" customWidth="1"/>
    <col min="5293" max="5293" width="2.7109375" style="14" customWidth="1"/>
    <col min="5294" max="5295" width="10.7109375" style="14" customWidth="1"/>
    <col min="5296" max="5296" width="2.7109375" style="14" customWidth="1"/>
    <col min="5297" max="5298" width="10.7109375" style="14" customWidth="1"/>
    <col min="5299" max="5299" width="2.7109375" style="14" customWidth="1"/>
    <col min="5300" max="5301" width="10.7109375" style="14" customWidth="1"/>
    <col min="5302" max="5302" width="2.7109375" style="14" customWidth="1"/>
    <col min="5303" max="5304" width="10.7109375" style="14" customWidth="1"/>
    <col min="5305" max="5305" width="2.7109375" style="14" customWidth="1"/>
    <col min="5306" max="5307" width="10.7109375" style="14" customWidth="1"/>
    <col min="5308" max="5308" width="2.7109375" style="14" customWidth="1"/>
    <col min="5309" max="5310" width="10.7109375" style="14" customWidth="1"/>
    <col min="5311" max="5311" width="2.7109375" style="14" customWidth="1"/>
    <col min="5312" max="5313" width="10.7109375" style="14" customWidth="1"/>
    <col min="5314" max="5314" width="2.7109375" style="14" customWidth="1"/>
    <col min="5315" max="5316" width="10.7109375" style="14" customWidth="1"/>
    <col min="5317" max="5317" width="2.7109375" style="14" customWidth="1"/>
    <col min="5318" max="5319" width="10.7109375" style="14" customWidth="1"/>
    <col min="5320" max="5320" width="2.7109375" style="14" customWidth="1"/>
    <col min="5321" max="5322" width="10.7109375" style="14" customWidth="1"/>
    <col min="5323" max="5323" width="2.7109375" style="14" customWidth="1"/>
    <col min="5324" max="5325" width="10.7109375" style="14" customWidth="1"/>
    <col min="5326" max="5326" width="2.7109375" style="14" customWidth="1"/>
    <col min="5327" max="5328" width="10.7109375" style="14" customWidth="1"/>
    <col min="5329" max="5329" width="2.7109375" style="14" customWidth="1"/>
    <col min="5330" max="5331" width="10.7109375" style="14" customWidth="1"/>
    <col min="5332" max="5332" width="2.7109375" style="14" customWidth="1"/>
    <col min="5333" max="5334" width="10.7109375" style="14" customWidth="1"/>
    <col min="5335" max="5335" width="2.7109375" style="14" customWidth="1"/>
    <col min="5336" max="5337" width="10.7109375" style="14" customWidth="1"/>
    <col min="5338" max="5338" width="2.7109375" style="14" customWidth="1"/>
    <col min="5339" max="5340" width="10.7109375" style="14" customWidth="1"/>
    <col min="5341" max="5341" width="2.7109375" style="14" customWidth="1"/>
    <col min="5342" max="5343" width="10.7109375" style="14" customWidth="1"/>
    <col min="5344" max="5344" width="2.7109375" style="14" customWidth="1"/>
    <col min="5345" max="5346" width="10.7109375" style="14" customWidth="1"/>
    <col min="5347" max="5347" width="2.7109375" style="14" customWidth="1"/>
    <col min="5348" max="5349" width="10.7109375" style="14" customWidth="1"/>
    <col min="5350" max="5350" width="2.7109375" style="14" customWidth="1"/>
    <col min="5351" max="5352" width="10.7109375" style="14" customWidth="1"/>
    <col min="5353" max="5353" width="2.7109375" style="14" customWidth="1"/>
    <col min="5354" max="5355" width="10.7109375" style="14" customWidth="1"/>
    <col min="5356" max="5356" width="2.7109375" style="14" customWidth="1"/>
    <col min="5357" max="5358" width="10.7109375" style="14" customWidth="1"/>
    <col min="5359" max="5359" width="2.7109375" style="14" customWidth="1"/>
    <col min="5360" max="5361" width="10.7109375" style="14" customWidth="1"/>
    <col min="5362" max="5362" width="2.7109375" style="14" customWidth="1"/>
    <col min="5363" max="5364" width="10.7109375" style="14" customWidth="1"/>
    <col min="5365" max="5365" width="2.7109375" style="14" customWidth="1"/>
    <col min="5366" max="5367" width="10.7109375" style="14" customWidth="1"/>
    <col min="5368" max="5368" width="2.7109375" style="14" customWidth="1"/>
    <col min="5369" max="5370" width="10.7109375" style="14" customWidth="1"/>
    <col min="5371" max="5371" width="2.7109375" style="14" customWidth="1"/>
    <col min="5372" max="5373" width="10.7109375" style="14" customWidth="1"/>
    <col min="5374" max="5374" width="2.7109375" style="14" customWidth="1"/>
    <col min="5375" max="5376" width="10.7109375" style="14" customWidth="1"/>
    <col min="5377" max="5377" width="2.7109375" style="14" customWidth="1"/>
    <col min="5378" max="5379" width="10.7109375" style="14" customWidth="1"/>
    <col min="5380" max="5380" width="2.7109375" style="14" customWidth="1"/>
    <col min="5381" max="5382" width="10.7109375" style="14" customWidth="1"/>
    <col min="5383" max="5383" width="2.7109375" style="14" customWidth="1"/>
    <col min="5384" max="5385" width="10.7109375" style="14" customWidth="1"/>
    <col min="5386" max="5386" width="2.7109375" style="14" customWidth="1"/>
    <col min="5387" max="5388" width="10.7109375" style="14" customWidth="1"/>
    <col min="5389" max="5389" width="2.7109375" style="14" customWidth="1"/>
    <col min="5390" max="5391" width="10.7109375" style="14" customWidth="1"/>
    <col min="5392" max="5392" width="2.7109375" style="14" customWidth="1"/>
    <col min="5393" max="5394" width="10.7109375" style="14" customWidth="1"/>
    <col min="5395" max="5395" width="2.7109375" style="14" customWidth="1"/>
    <col min="5396" max="5397" width="10.7109375" style="14" customWidth="1"/>
    <col min="5398" max="5398" width="2.7109375" style="14" customWidth="1"/>
    <col min="5399" max="5400" width="10.7109375" style="14" customWidth="1"/>
    <col min="5401" max="5401" width="2.7109375" style="14" customWidth="1"/>
    <col min="5402" max="5403" width="10.7109375" style="14" customWidth="1"/>
    <col min="5404" max="5404" width="2.7109375" style="14" customWidth="1"/>
    <col min="5405" max="5406" width="10.7109375" style="14" customWidth="1"/>
    <col min="5407" max="5407" width="2.7109375" style="14" customWidth="1"/>
    <col min="5408" max="5409" width="10.7109375" style="14" customWidth="1"/>
    <col min="5410" max="5410" width="2.7109375" style="14" customWidth="1"/>
    <col min="5411" max="5412" width="10.7109375" style="14" customWidth="1"/>
    <col min="5413" max="5413" width="2.7109375" style="14" customWidth="1"/>
    <col min="5414" max="5415" width="10.7109375" style="14" customWidth="1"/>
    <col min="5416" max="5416" width="2.7109375" style="14" customWidth="1"/>
    <col min="5417" max="5418" width="10.7109375" style="14" customWidth="1"/>
    <col min="5419" max="5419" width="2.7109375" style="14" customWidth="1"/>
    <col min="5420" max="5421" width="10.7109375" style="14" customWidth="1"/>
    <col min="5422" max="5422" width="2.7109375" style="14" customWidth="1"/>
    <col min="5423" max="5424" width="10.7109375" style="14" customWidth="1"/>
    <col min="5425" max="5425" width="2.7109375" style="14" customWidth="1"/>
    <col min="5426" max="5427" width="10.7109375" style="14" customWidth="1"/>
    <col min="5428" max="5428" width="2.7109375" style="14" customWidth="1"/>
    <col min="5429" max="5430" width="10.7109375" style="14" customWidth="1"/>
    <col min="5431" max="5431" width="2.7109375" style="14" customWidth="1"/>
    <col min="5432" max="5433" width="10.7109375" style="14" customWidth="1"/>
    <col min="5434" max="5434" width="2.7109375" style="14" customWidth="1"/>
    <col min="5435" max="5436" width="10.7109375" style="14" customWidth="1"/>
    <col min="5437" max="5437" width="2.7109375" style="14" customWidth="1"/>
    <col min="5438" max="5439" width="10.7109375" style="14" customWidth="1"/>
    <col min="5440" max="5440" width="2.7109375" style="14" customWidth="1"/>
    <col min="5441" max="5442" width="10.7109375" style="14" customWidth="1"/>
    <col min="5443" max="5443" width="2.7109375" style="14" customWidth="1"/>
    <col min="5444" max="5445" width="10.7109375" style="14" customWidth="1"/>
    <col min="5446" max="5446" width="2.7109375" style="14" customWidth="1"/>
    <col min="5447" max="5448" width="10.7109375" style="14" customWidth="1"/>
    <col min="5449" max="5449" width="2.7109375" style="14" customWidth="1"/>
    <col min="5450" max="5451" width="10.7109375" style="14" customWidth="1"/>
    <col min="5452" max="5452" width="2.7109375" style="14" customWidth="1"/>
    <col min="5453" max="5454" width="10.7109375" style="14" customWidth="1"/>
    <col min="5455" max="5455" width="2.7109375" style="14" customWidth="1"/>
    <col min="5456" max="5457" width="10.7109375" style="14" customWidth="1"/>
    <col min="5458" max="5458" width="2.7109375" style="14" customWidth="1"/>
    <col min="5459" max="5460" width="10.7109375" style="14" customWidth="1"/>
    <col min="5461" max="5461" width="2.7109375" style="14" customWidth="1"/>
    <col min="5462" max="5463" width="10.7109375" style="14" customWidth="1"/>
    <col min="5464" max="5464" width="2.7109375" style="14" customWidth="1"/>
    <col min="5465" max="5466" width="10.7109375" style="14" customWidth="1"/>
    <col min="5467" max="5467" width="2.7109375" style="14" customWidth="1"/>
    <col min="5468" max="5469" width="10.7109375" style="14" customWidth="1"/>
    <col min="5470" max="5470" width="2.7109375" style="14" customWidth="1"/>
    <col min="5471" max="5472" width="10.7109375" style="14" customWidth="1"/>
    <col min="5473" max="5473" width="2.7109375" style="14" customWidth="1"/>
    <col min="5474" max="5475" width="10.7109375" style="14" customWidth="1"/>
    <col min="5476" max="5476" width="2.7109375" style="14" customWidth="1"/>
    <col min="5477" max="5478" width="10.7109375" style="14" customWidth="1"/>
    <col min="5479" max="5479" width="2.7109375" style="14" customWidth="1"/>
    <col min="5480" max="5481" width="10.7109375" style="14" customWidth="1"/>
    <col min="5482" max="5482" width="2.7109375" style="14" customWidth="1"/>
    <col min="5483" max="5484" width="10.7109375" style="14" customWidth="1"/>
    <col min="5485" max="5485" width="2.7109375" style="14" customWidth="1"/>
    <col min="5486" max="5487" width="10.7109375" style="14" customWidth="1"/>
    <col min="5488" max="5488" width="2.7109375" style="14" customWidth="1"/>
    <col min="5489" max="5490" width="10.7109375" style="14" customWidth="1"/>
    <col min="5491" max="5491" width="2.7109375" style="14" customWidth="1"/>
    <col min="5492" max="5493" width="10.7109375" style="14" customWidth="1"/>
    <col min="5494" max="5494" width="2.7109375" style="14" customWidth="1"/>
    <col min="5495" max="5496" width="10.7109375" style="14" customWidth="1"/>
    <col min="5497" max="5497" width="2.7109375" style="14" customWidth="1"/>
    <col min="5498" max="5499" width="10.7109375" style="14" customWidth="1"/>
    <col min="5500" max="5500" width="2.7109375" style="14" customWidth="1"/>
    <col min="5501" max="5502" width="10.7109375" style="14" customWidth="1"/>
    <col min="5503" max="5503" width="2.7109375" style="14" customWidth="1"/>
    <col min="5504" max="5505" width="10.7109375" style="14" customWidth="1"/>
    <col min="5506" max="5506" width="2.7109375" style="14" customWidth="1"/>
    <col min="5507" max="5508" width="10.7109375" style="14" customWidth="1"/>
    <col min="5509" max="5509" width="2.7109375" style="14" customWidth="1"/>
    <col min="5510" max="5511" width="10.7109375" style="14" customWidth="1"/>
    <col min="5512" max="5512" width="2.7109375" style="14" customWidth="1"/>
    <col min="5513" max="5514" width="10.7109375" style="14" customWidth="1"/>
    <col min="5515" max="5515" width="2.7109375" style="14" customWidth="1"/>
    <col min="5516" max="5517" width="10.7109375" style="14" customWidth="1"/>
    <col min="5518" max="5518" width="2.7109375" style="14" customWidth="1"/>
    <col min="5519" max="5520" width="10.7109375" style="14" customWidth="1"/>
    <col min="5521" max="5521" width="2.7109375" style="14" customWidth="1"/>
    <col min="5522" max="5523" width="10.7109375" style="14" customWidth="1"/>
    <col min="5524" max="5524" width="2.7109375" style="14" customWidth="1"/>
    <col min="5525" max="5526" width="10.7109375" style="14" customWidth="1"/>
    <col min="5527" max="5527" width="2.7109375" style="14" customWidth="1"/>
    <col min="5528" max="5529" width="10.7109375" style="14" customWidth="1"/>
    <col min="5530" max="5530" width="2.7109375" style="14" customWidth="1"/>
    <col min="5531" max="5532" width="10.7109375" style="14" customWidth="1"/>
    <col min="5533" max="5533" width="2.7109375" style="14" customWidth="1"/>
    <col min="5534" max="5535" width="10.7109375" style="14" customWidth="1"/>
    <col min="5536" max="5536" width="2.7109375" style="14" customWidth="1"/>
    <col min="5537" max="5538" width="10.7109375" style="14" customWidth="1"/>
    <col min="5539" max="5539" width="2.7109375" style="14" customWidth="1"/>
    <col min="5540" max="5541" width="10.7109375" style="14" customWidth="1"/>
    <col min="5542" max="5542" width="2.7109375" style="14" customWidth="1"/>
    <col min="5543" max="5544" width="10.7109375" style="14" customWidth="1"/>
    <col min="5545" max="5545" width="2.7109375" style="14" customWidth="1"/>
    <col min="5546" max="5547" width="10.7109375" style="14" customWidth="1"/>
    <col min="5548" max="5548" width="2.7109375" style="14" customWidth="1"/>
    <col min="5549" max="5550" width="10.7109375" style="14" customWidth="1"/>
    <col min="5551" max="5551" width="2.7109375" style="14" customWidth="1"/>
    <col min="5552" max="5553" width="10.7109375" style="14" customWidth="1"/>
    <col min="5554" max="5554" width="2.7109375" style="14" customWidth="1"/>
    <col min="5555" max="5556" width="10.7109375" style="14" customWidth="1"/>
    <col min="5557" max="5557" width="2.7109375" style="14" customWidth="1"/>
    <col min="5558" max="5559" width="10.7109375" style="14" customWidth="1"/>
    <col min="5560" max="5560" width="2.7109375" style="14" customWidth="1"/>
    <col min="5561" max="5562" width="10.7109375" style="14" customWidth="1"/>
    <col min="5563" max="5563" width="2.7109375" style="14" customWidth="1"/>
    <col min="5564" max="5565" width="10.7109375" style="14" customWidth="1"/>
    <col min="5566" max="5566" width="2.7109375" style="14" customWidth="1"/>
    <col min="5567" max="5568" width="10.7109375" style="14" customWidth="1"/>
    <col min="5569" max="5569" width="2.7109375" style="14" customWidth="1"/>
    <col min="5570" max="5571" width="10.7109375" style="14" customWidth="1"/>
    <col min="5572" max="5572" width="2.7109375" style="14" customWidth="1"/>
    <col min="5573" max="5574" width="10.7109375" style="14" customWidth="1"/>
    <col min="5575" max="5575" width="2.7109375" style="14" customWidth="1"/>
    <col min="5576" max="5577" width="10.7109375" style="14" customWidth="1"/>
    <col min="5578" max="5578" width="2.7109375" style="14" customWidth="1"/>
    <col min="5579" max="5580" width="10.7109375" style="14" customWidth="1"/>
    <col min="5581" max="5581" width="2.7109375" style="14" customWidth="1"/>
    <col min="5582" max="5583" width="10.7109375" style="14" customWidth="1"/>
    <col min="5584" max="5584" width="2.7109375" style="14" customWidth="1"/>
    <col min="5585" max="5586" width="10.7109375" style="14" customWidth="1"/>
    <col min="5587" max="5587" width="2.7109375" style="14" customWidth="1"/>
    <col min="5588" max="5589" width="10.7109375" style="14" customWidth="1"/>
    <col min="5590" max="5590" width="2.7109375" style="14" customWidth="1"/>
    <col min="5591" max="5592" width="10.7109375" style="14" customWidth="1"/>
    <col min="5593" max="5593" width="2.7109375" style="14" customWidth="1"/>
    <col min="5594" max="5595" width="10.7109375" style="14" customWidth="1"/>
    <col min="5596" max="5596" width="2.7109375" style="14" customWidth="1"/>
    <col min="5597" max="5598" width="10.7109375" style="14" customWidth="1"/>
    <col min="5599" max="5599" width="2.7109375" style="14" customWidth="1"/>
    <col min="5600" max="5601" width="10.7109375" style="14" customWidth="1"/>
    <col min="5602" max="5602" width="2.7109375" style="14" customWidth="1"/>
    <col min="5603" max="5604" width="10.7109375" style="14" customWidth="1"/>
    <col min="5605" max="5605" width="2.7109375" style="14" customWidth="1"/>
    <col min="5606" max="5607" width="10.7109375" style="14" customWidth="1"/>
    <col min="5608" max="5608" width="2.7109375" style="14" customWidth="1"/>
    <col min="5609" max="5610" width="10.7109375" style="14" customWidth="1"/>
    <col min="5611" max="5611" width="2.7109375" style="14" customWidth="1"/>
    <col min="5612" max="5613" width="10.7109375" style="14" customWidth="1"/>
    <col min="5614" max="5614" width="2.7109375" style="14" customWidth="1"/>
    <col min="5615" max="5616" width="10.7109375" style="14" customWidth="1"/>
    <col min="5617" max="5617" width="2.7109375" style="14" customWidth="1"/>
    <col min="5618" max="5619" width="10.7109375" style="14" customWidth="1"/>
    <col min="5620" max="5620" width="2.7109375" style="14" customWidth="1"/>
    <col min="5621" max="5622" width="10.7109375" style="14" customWidth="1"/>
    <col min="5623" max="5623" width="2.7109375" style="14" customWidth="1"/>
    <col min="5624" max="5625" width="10.7109375" style="14" customWidth="1"/>
    <col min="5626" max="5626" width="2.7109375" style="14" customWidth="1"/>
    <col min="5627" max="5628" width="10.7109375" style="14" customWidth="1"/>
    <col min="5629" max="5629" width="2.7109375" style="14" customWidth="1"/>
    <col min="5630" max="5631" width="10.7109375" style="14" customWidth="1"/>
    <col min="5632" max="5632" width="2.7109375" style="14" customWidth="1"/>
    <col min="5633" max="5634" width="10.7109375" style="14" customWidth="1"/>
    <col min="5635" max="5635" width="2.7109375" style="14" customWidth="1"/>
    <col min="5636" max="5637" width="10.7109375" style="14" customWidth="1"/>
    <col min="5638" max="5638" width="2.7109375" style="14" customWidth="1"/>
    <col min="5639" max="5640" width="10.7109375" style="14" customWidth="1"/>
    <col min="5641" max="5641" width="2.7109375" style="14" customWidth="1"/>
    <col min="5642" max="5643" width="10.7109375" style="14" customWidth="1"/>
    <col min="5644" max="5644" width="2.7109375" style="14" customWidth="1"/>
    <col min="5645" max="5646" width="10.7109375" style="14" customWidth="1"/>
    <col min="5647" max="5647" width="2.7109375" style="14" customWidth="1"/>
    <col min="5648" max="5649" width="10.7109375" style="14" customWidth="1"/>
    <col min="5650" max="5650" width="2.7109375" style="14" customWidth="1"/>
    <col min="5651" max="5652" width="10.7109375" style="14" customWidth="1"/>
    <col min="5653" max="5653" width="2.7109375" style="14" customWidth="1"/>
    <col min="5654" max="5655" width="10.7109375" style="14" customWidth="1"/>
    <col min="5656" max="5656" width="2.7109375" style="14" customWidth="1"/>
    <col min="5657" max="5658" width="10.7109375" style="14" customWidth="1"/>
    <col min="5659" max="5659" width="2.7109375" style="14" customWidth="1"/>
    <col min="5660" max="5661" width="10.7109375" style="14" customWidth="1"/>
    <col min="5662" max="5662" width="2.7109375" style="14" customWidth="1"/>
    <col min="5663" max="5664" width="10.7109375" style="14" customWidth="1"/>
    <col min="5665" max="5665" width="2.7109375" style="14" customWidth="1"/>
    <col min="5666" max="5667" width="10.7109375" style="14" customWidth="1"/>
    <col min="5668" max="5668" width="2.7109375" style="14" customWidth="1"/>
    <col min="5669" max="5670" width="10.7109375" style="14" customWidth="1"/>
    <col min="5671" max="5671" width="2.7109375" style="14" customWidth="1"/>
    <col min="5672" max="5673" width="10.7109375" style="14" customWidth="1"/>
    <col min="5674" max="5674" width="2.7109375" style="14" customWidth="1"/>
    <col min="5675" max="5676" width="10.7109375" style="14" customWidth="1"/>
    <col min="5677" max="5677" width="2.7109375" style="14" customWidth="1"/>
    <col min="5678" max="5679" width="10.7109375" style="14" customWidth="1"/>
    <col min="5680" max="5680" width="2.7109375" style="14" customWidth="1"/>
    <col min="5681" max="5682" width="10.7109375" style="14" customWidth="1"/>
    <col min="5683" max="5683" width="2.7109375" style="14" customWidth="1"/>
    <col min="5684" max="5685" width="10.7109375" style="14" customWidth="1"/>
    <col min="5686" max="5686" width="2.7109375" style="14" customWidth="1"/>
    <col min="5687" max="5688" width="10.7109375" style="14" customWidth="1"/>
    <col min="5689" max="5689" width="2.7109375" style="14" customWidth="1"/>
    <col min="5690" max="5691" width="10.7109375" style="14" customWidth="1"/>
    <col min="5692" max="5692" width="2.7109375" style="14" customWidth="1"/>
    <col min="5693" max="5694" width="10.7109375" style="14" customWidth="1"/>
    <col min="5695" max="5695" width="2.7109375" style="14" customWidth="1"/>
    <col min="5696" max="5697" width="10.7109375" style="14" customWidth="1"/>
    <col min="5698" max="5698" width="2.7109375" style="14" customWidth="1"/>
    <col min="5699" max="5700" width="10.7109375" style="14" customWidth="1"/>
    <col min="5701" max="5701" width="2.7109375" style="14" customWidth="1"/>
    <col min="5702" max="5703" width="10.7109375" style="14" customWidth="1"/>
    <col min="5704" max="5704" width="2.7109375" style="14" customWidth="1"/>
    <col min="5705" max="5706" width="10.7109375" style="14" customWidth="1"/>
    <col min="5707" max="5707" width="2.7109375" style="14" customWidth="1"/>
    <col min="5708" max="5709" width="10.7109375" style="14" customWidth="1"/>
    <col min="5710" max="5710" width="2.7109375" style="14" customWidth="1"/>
    <col min="5711" max="5712" width="10.7109375" style="14" customWidth="1"/>
    <col min="5713" max="5713" width="2.7109375" style="14" customWidth="1"/>
    <col min="5714" max="5715" width="10.7109375" style="14" customWidth="1"/>
    <col min="5716" max="5716" width="2.7109375" style="14" customWidth="1"/>
    <col min="5717" max="5718" width="10.7109375" style="14" customWidth="1"/>
    <col min="5719" max="5719" width="2.7109375" style="14" customWidth="1"/>
    <col min="5720" max="5721" width="10.7109375" style="14" customWidth="1"/>
    <col min="5722" max="5722" width="2.7109375" style="14" customWidth="1"/>
    <col min="5723" max="5724" width="10.7109375" style="14" customWidth="1"/>
    <col min="5725" max="5725" width="2.7109375" style="14" customWidth="1"/>
    <col min="5726" max="5727" width="10.7109375" style="14" customWidth="1"/>
    <col min="5728" max="5728" width="2.7109375" style="14" customWidth="1"/>
    <col min="5729" max="5730" width="10.7109375" style="14" customWidth="1"/>
    <col min="5731" max="5731" width="2.7109375" style="14" customWidth="1"/>
    <col min="5732" max="5733" width="10.7109375" style="14" customWidth="1"/>
    <col min="5734" max="5734" width="2.7109375" style="14" customWidth="1"/>
    <col min="5735" max="5736" width="10.7109375" style="14" customWidth="1"/>
    <col min="5737" max="5737" width="2.7109375" style="14" customWidth="1"/>
    <col min="5738" max="5739" width="10.7109375" style="14" customWidth="1"/>
    <col min="5740" max="5740" width="2.7109375" style="14" customWidth="1"/>
    <col min="5741" max="5742" width="10.7109375" style="14" customWidth="1"/>
    <col min="5743" max="5743" width="2.7109375" style="14" customWidth="1"/>
    <col min="5744" max="5745" width="10.7109375" style="14" customWidth="1"/>
    <col min="5746" max="5746" width="2.7109375" style="14" customWidth="1"/>
    <col min="5747" max="5748" width="10.7109375" style="14" customWidth="1"/>
    <col min="5749" max="5749" width="2.7109375" style="14" customWidth="1"/>
    <col min="5750" max="5751" width="10.7109375" style="14" customWidth="1"/>
    <col min="5752" max="5752" width="2.7109375" style="14" customWidth="1"/>
    <col min="5753" max="5754" width="10.7109375" style="14" customWidth="1"/>
    <col min="5755" max="5755" width="2.7109375" style="14" customWidth="1"/>
    <col min="5756" max="5757" width="10.7109375" style="14" customWidth="1"/>
    <col min="5758" max="5758" width="2.7109375" style="14" customWidth="1"/>
    <col min="5759" max="5760" width="10.7109375" style="14" customWidth="1"/>
    <col min="5761" max="5761" width="2.7109375" style="14" customWidth="1"/>
    <col min="5762" max="5763" width="10.7109375" style="14" customWidth="1"/>
    <col min="5764" max="5764" width="2.7109375" style="14" customWidth="1"/>
    <col min="5765" max="5766" width="10.7109375" style="14" customWidth="1"/>
    <col min="5767" max="5767" width="2.7109375" style="14" customWidth="1"/>
    <col min="5768" max="5769" width="10.7109375" style="14" customWidth="1"/>
    <col min="5770" max="5770" width="2.7109375" style="14" customWidth="1"/>
    <col min="5771" max="5772" width="10.7109375" style="14" customWidth="1"/>
    <col min="5773" max="5773" width="2.7109375" style="14" customWidth="1"/>
    <col min="5774" max="5775" width="10.7109375" style="14" customWidth="1"/>
    <col min="5776" max="5776" width="2.7109375" style="14" customWidth="1"/>
    <col min="5777" max="5778" width="10.7109375" style="14" customWidth="1"/>
    <col min="5779" max="5779" width="2.7109375" style="14" customWidth="1"/>
    <col min="5780" max="5781" width="10.7109375" style="14" customWidth="1"/>
    <col min="5782" max="5782" width="2.7109375" style="14" customWidth="1"/>
    <col min="5783" max="5784" width="10.7109375" style="14" customWidth="1"/>
    <col min="5785" max="5785" width="2.7109375" style="14" customWidth="1"/>
    <col min="5786" max="5787" width="10.7109375" style="14" customWidth="1"/>
    <col min="5788" max="5788" width="2.7109375" style="14" customWidth="1"/>
    <col min="5789" max="5790" width="10.7109375" style="14" customWidth="1"/>
    <col min="5791" max="5791" width="2.7109375" style="14" customWidth="1"/>
    <col min="5792" max="5793" width="10.7109375" style="14" customWidth="1"/>
    <col min="5794" max="5794" width="2.7109375" style="14" customWidth="1"/>
    <col min="5795" max="5796" width="10.7109375" style="14" customWidth="1"/>
    <col min="5797" max="5797" width="2.7109375" style="14" customWidth="1"/>
    <col min="5798" max="5799" width="10.7109375" style="14" customWidth="1"/>
    <col min="5800" max="5800" width="2.7109375" style="14" customWidth="1"/>
    <col min="5801" max="5802" width="10.7109375" style="14" customWidth="1"/>
    <col min="5803" max="5803" width="2.7109375" style="14" customWidth="1"/>
    <col min="5804" max="5805" width="10.7109375" style="14" customWidth="1"/>
    <col min="5806" max="5806" width="2.7109375" style="14" customWidth="1"/>
    <col min="5807" max="5808" width="10.7109375" style="14" customWidth="1"/>
    <col min="5809" max="5809" width="2.7109375" style="14" customWidth="1"/>
    <col min="5810" max="5811" width="10.7109375" style="14" customWidth="1"/>
    <col min="5812" max="5812" width="2.7109375" style="14" customWidth="1"/>
    <col min="5813" max="5814" width="10.7109375" style="14" customWidth="1"/>
    <col min="5815" max="5815" width="2.7109375" style="14" customWidth="1"/>
    <col min="5816" max="5817" width="10.7109375" style="14" customWidth="1"/>
    <col min="5818" max="5818" width="2.7109375" style="14" customWidth="1"/>
    <col min="5819" max="5820" width="10.7109375" style="14" customWidth="1"/>
    <col min="5821" max="5821" width="2.7109375" style="14" customWidth="1"/>
    <col min="5822" max="5823" width="10.7109375" style="14" customWidth="1"/>
    <col min="5824" max="5824" width="2.7109375" style="14" customWidth="1"/>
    <col min="5825" max="5826" width="10.7109375" style="14" customWidth="1"/>
    <col min="5827" max="5827" width="2.7109375" style="14" customWidth="1"/>
    <col min="5828" max="5829" width="10.7109375" style="14" customWidth="1"/>
    <col min="5830" max="5830" width="2.7109375" style="14" customWidth="1"/>
    <col min="5831" max="5832" width="10.7109375" style="14" customWidth="1"/>
    <col min="5833" max="5833" width="2.7109375" style="14" customWidth="1"/>
    <col min="5834" max="5835" width="10.7109375" style="14" customWidth="1"/>
    <col min="5836" max="5836" width="2.7109375" style="14" customWidth="1"/>
    <col min="5837" max="5838" width="10.7109375" style="14" customWidth="1"/>
    <col min="5839" max="5839" width="2.7109375" style="14" customWidth="1"/>
    <col min="5840" max="5841" width="10.7109375" style="14" customWidth="1"/>
    <col min="5842" max="5842" width="2.7109375" style="14" customWidth="1"/>
    <col min="5843" max="5844" width="10.7109375" style="14" customWidth="1"/>
    <col min="5845" max="5845" width="2.7109375" style="14" customWidth="1"/>
    <col min="5846" max="5847" width="10.7109375" style="14" customWidth="1"/>
    <col min="5848" max="5848" width="2.7109375" style="14" customWidth="1"/>
    <col min="5849" max="5850" width="10.7109375" style="14" customWidth="1"/>
    <col min="5851" max="5851" width="2.7109375" style="14" customWidth="1"/>
    <col min="5852" max="5853" width="10.7109375" style="14" customWidth="1"/>
    <col min="5854" max="5854" width="2.7109375" style="14" customWidth="1"/>
    <col min="5855" max="5856" width="10.7109375" style="14" customWidth="1"/>
    <col min="5857" max="5857" width="2.7109375" style="14" customWidth="1"/>
    <col min="5858" max="5859" width="10.7109375" style="14" customWidth="1"/>
    <col min="5860" max="5860" width="2.7109375" style="14" customWidth="1"/>
    <col min="5861" max="5862" width="10.7109375" style="14" customWidth="1"/>
    <col min="5863" max="5863" width="2.7109375" style="14" customWidth="1"/>
    <col min="5864" max="5865" width="10.7109375" style="14" customWidth="1"/>
    <col min="5866" max="5866" width="2.7109375" style="14" customWidth="1"/>
    <col min="5867" max="5868" width="10.7109375" style="14" customWidth="1"/>
    <col min="5869" max="5869" width="2.7109375" style="14" customWidth="1"/>
    <col min="5870" max="5871" width="10.7109375" style="14" customWidth="1"/>
    <col min="5872" max="5872" width="2.7109375" style="14" customWidth="1"/>
    <col min="5873" max="5874" width="10.7109375" style="14" customWidth="1"/>
    <col min="5875" max="5875" width="2.7109375" style="14" customWidth="1"/>
    <col min="5876" max="5877" width="10.7109375" style="14" customWidth="1"/>
    <col min="5878" max="5878" width="2.7109375" style="14" customWidth="1"/>
    <col min="5879" max="5880" width="10.7109375" style="14" customWidth="1"/>
    <col min="5881" max="5881" width="2.7109375" style="14" customWidth="1"/>
    <col min="5882" max="5883" width="10.7109375" style="14" customWidth="1"/>
    <col min="5884" max="5884" width="2.7109375" style="14" customWidth="1"/>
    <col min="5885" max="5886" width="10.7109375" style="14" customWidth="1"/>
    <col min="5887" max="5887" width="2.7109375" style="14" customWidth="1"/>
    <col min="5888" max="5889" width="10.7109375" style="14" customWidth="1"/>
    <col min="5890" max="5890" width="2.7109375" style="14" customWidth="1"/>
    <col min="5891" max="5892" width="10.7109375" style="14" customWidth="1"/>
    <col min="5893" max="5893" width="2.7109375" style="14" customWidth="1"/>
    <col min="5894" max="5895" width="10.7109375" style="14" customWidth="1"/>
    <col min="5896" max="5896" width="2.7109375" style="14" customWidth="1"/>
    <col min="5897" max="5898" width="10.7109375" style="14" customWidth="1"/>
    <col min="5899" max="5899" width="2.7109375" style="14" customWidth="1"/>
    <col min="5900" max="5901" width="10.7109375" style="14" customWidth="1"/>
    <col min="5902" max="5902" width="2.7109375" style="14" customWidth="1"/>
    <col min="5903" max="5904" width="10.7109375" style="14" customWidth="1"/>
    <col min="5905" max="5905" width="2.7109375" style="14" customWidth="1"/>
    <col min="5906" max="5907" width="10.7109375" style="14" customWidth="1"/>
    <col min="5908" max="5908" width="2.7109375" style="14" customWidth="1"/>
    <col min="5909" max="5910" width="10.7109375" style="14" customWidth="1"/>
    <col min="5911" max="5911" width="2.7109375" style="14" customWidth="1"/>
    <col min="5912" max="5913" width="10.7109375" style="14" customWidth="1"/>
    <col min="5914" max="5914" width="2.7109375" style="14" customWidth="1"/>
    <col min="5915" max="5916" width="10.7109375" style="14" customWidth="1"/>
    <col min="5917" max="5917" width="2.7109375" style="14" customWidth="1"/>
    <col min="5918" max="5919" width="10.7109375" style="14" customWidth="1"/>
    <col min="5920" max="5920" width="2.7109375" style="14" customWidth="1"/>
    <col min="5921" max="5922" width="10.7109375" style="14" customWidth="1"/>
    <col min="5923" max="5923" width="2.7109375" style="14" customWidth="1"/>
    <col min="5924" max="5925" width="10.7109375" style="14" customWidth="1"/>
    <col min="5926" max="5926" width="2.7109375" style="14" customWidth="1"/>
    <col min="5927" max="5928" width="10.7109375" style="14" customWidth="1"/>
    <col min="5929" max="5929" width="2.7109375" style="14" customWidth="1"/>
    <col min="5930" max="5931" width="10.7109375" style="14" customWidth="1"/>
    <col min="5932" max="5932" width="2.7109375" style="14" customWidth="1"/>
    <col min="5933" max="5934" width="10.7109375" style="14" customWidth="1"/>
    <col min="5935" max="5935" width="2.7109375" style="14" customWidth="1"/>
    <col min="5936" max="5937" width="10.7109375" style="14" customWidth="1"/>
    <col min="5938" max="5938" width="2.7109375" style="14" customWidth="1"/>
    <col min="5939" max="5940" width="10.7109375" style="14" customWidth="1"/>
    <col min="5941" max="5941" width="2.7109375" style="14" customWidth="1"/>
    <col min="5942" max="5943" width="10.7109375" style="14" customWidth="1"/>
    <col min="5944" max="5944" width="2.7109375" style="14" customWidth="1"/>
    <col min="5945" max="5946" width="10.7109375" style="14" customWidth="1"/>
    <col min="5947" max="5947" width="2.7109375" style="14" customWidth="1"/>
    <col min="5948" max="5949" width="10.7109375" style="14" customWidth="1"/>
    <col min="5950" max="5950" width="2.7109375" style="14" customWidth="1"/>
    <col min="5951" max="5952" width="10.7109375" style="14" customWidth="1"/>
    <col min="5953" max="5953" width="2.7109375" style="14" customWidth="1"/>
    <col min="5954" max="5955" width="10.7109375" style="14" customWidth="1"/>
    <col min="5956" max="5956" width="2.7109375" style="14" customWidth="1"/>
    <col min="5957" max="5958" width="10.7109375" style="14" customWidth="1"/>
    <col min="5959" max="5959" width="2.7109375" style="14" customWidth="1"/>
    <col min="5960" max="5961" width="10.7109375" style="14" customWidth="1"/>
    <col min="5962" max="5962" width="2.7109375" style="14" customWidth="1"/>
    <col min="5963" max="5964" width="10.7109375" style="14" customWidth="1"/>
    <col min="5965" max="5965" width="2.7109375" style="14" customWidth="1"/>
    <col min="5966" max="5967" width="10.7109375" style="14" customWidth="1"/>
    <col min="5968" max="5968" width="2.7109375" style="14" customWidth="1"/>
    <col min="5969" max="5970" width="10.7109375" style="14" customWidth="1"/>
    <col min="5971" max="5971" width="2.7109375" style="14" customWidth="1"/>
    <col min="5972" max="5973" width="10.7109375" style="14" customWidth="1"/>
    <col min="5974" max="5974" width="2.7109375" style="14" customWidth="1"/>
    <col min="5975" max="5976" width="10.7109375" style="14" customWidth="1"/>
    <col min="5977" max="5977" width="2.7109375" style="14" customWidth="1"/>
    <col min="5978" max="5979" width="10.7109375" style="14" customWidth="1"/>
    <col min="5980" max="5980" width="2.7109375" style="14" customWidth="1"/>
    <col min="5981" max="5982" width="10.7109375" style="14" customWidth="1"/>
    <col min="5983" max="5983" width="2.7109375" style="14" customWidth="1"/>
    <col min="5984" max="5985" width="10.7109375" style="14" customWidth="1"/>
    <col min="5986" max="5986" width="2.7109375" style="14" customWidth="1"/>
    <col min="5987" max="5988" width="10.7109375" style="14" customWidth="1"/>
    <col min="5989" max="5989" width="2.7109375" style="14" customWidth="1"/>
    <col min="5990" max="5991" width="10.7109375" style="14" customWidth="1"/>
    <col min="5992" max="5992" width="2.7109375" style="14" customWidth="1"/>
    <col min="5993" max="5994" width="10.7109375" style="14" customWidth="1"/>
    <col min="5995" max="5995" width="2.7109375" style="14" customWidth="1"/>
    <col min="5996" max="5997" width="10.7109375" style="14" customWidth="1"/>
    <col min="5998" max="5998" width="2.7109375" style="14" customWidth="1"/>
    <col min="5999" max="6000" width="10.7109375" style="14" customWidth="1"/>
    <col min="6001" max="6001" width="2.7109375" style="14" customWidth="1"/>
    <col min="6002" max="6003" width="10.7109375" style="14" customWidth="1"/>
    <col min="6004" max="6004" width="2.7109375" style="14" customWidth="1"/>
    <col min="6005" max="6006" width="10.7109375" style="14" customWidth="1"/>
    <col min="6007" max="6007" width="2.7109375" style="14" customWidth="1"/>
    <col min="6008" max="6009" width="10.7109375" style="14" customWidth="1"/>
    <col min="6010" max="6010" width="2.7109375" style="14" customWidth="1"/>
    <col min="6011" max="6012" width="10.7109375" style="14" customWidth="1"/>
    <col min="6013" max="6013" width="2.7109375" style="14" customWidth="1"/>
    <col min="6014" max="6015" width="10.7109375" style="14" customWidth="1"/>
    <col min="6016" max="6016" width="2.7109375" style="14" customWidth="1"/>
    <col min="6017" max="6018" width="10.7109375" style="14" customWidth="1"/>
    <col min="6019" max="6019" width="2.7109375" style="14" customWidth="1"/>
    <col min="6020" max="6021" width="10.7109375" style="14" customWidth="1"/>
    <col min="6022" max="6022" width="2.7109375" style="14" customWidth="1"/>
    <col min="6023" max="6024" width="10.7109375" style="14" customWidth="1"/>
    <col min="6025" max="6025" width="2.7109375" style="14" customWidth="1"/>
    <col min="6026" max="6027" width="10.7109375" style="14" customWidth="1"/>
    <col min="6028" max="6028" width="2.7109375" style="14" customWidth="1"/>
    <col min="6029" max="6030" width="10.7109375" style="14" customWidth="1"/>
    <col min="6031" max="6031" width="2.7109375" style="14" customWidth="1"/>
    <col min="6032" max="6033" width="10.7109375" style="14" customWidth="1"/>
    <col min="6034" max="6034" width="2.7109375" style="14" customWidth="1"/>
    <col min="6035" max="6036" width="10.7109375" style="14" customWidth="1"/>
    <col min="6037" max="6037" width="2.7109375" style="14" customWidth="1"/>
    <col min="6038" max="6039" width="10.7109375" style="14" customWidth="1"/>
    <col min="6040" max="6040" width="2.7109375" style="14" customWidth="1"/>
    <col min="6041" max="6042" width="10.7109375" style="14" customWidth="1"/>
    <col min="6043" max="6043" width="2.7109375" style="14" customWidth="1"/>
    <col min="6044" max="6045" width="10.7109375" style="14" customWidth="1"/>
    <col min="6046" max="6046" width="2.7109375" style="14" customWidth="1"/>
    <col min="6047" max="6048" width="10.7109375" style="14" customWidth="1"/>
    <col min="6049" max="6049" width="2.7109375" style="14" customWidth="1"/>
    <col min="6050" max="6051" width="10.7109375" style="14" customWidth="1"/>
    <col min="6052" max="6052" width="2.7109375" style="14" customWidth="1"/>
    <col min="6053" max="6054" width="10.7109375" style="14" customWidth="1"/>
    <col min="6055" max="6055" width="2.7109375" style="14" customWidth="1"/>
    <col min="6056" max="6057" width="10.7109375" style="14" customWidth="1"/>
    <col min="6058" max="6058" width="2.7109375" style="14" customWidth="1"/>
    <col min="6059" max="6060" width="10.7109375" style="14" customWidth="1"/>
    <col min="6061" max="6061" width="2.7109375" style="14" customWidth="1"/>
    <col min="6062" max="6063" width="10.7109375" style="14" customWidth="1"/>
    <col min="6064" max="6064" width="2.7109375" style="14" customWidth="1"/>
    <col min="6065" max="6066" width="10.7109375" style="14" customWidth="1"/>
    <col min="6067" max="6067" width="2.7109375" style="14" customWidth="1"/>
    <col min="6068" max="6069" width="10.7109375" style="14" customWidth="1"/>
    <col min="6070" max="6070" width="2.7109375" style="14" customWidth="1"/>
    <col min="6071" max="6072" width="10.7109375" style="14" customWidth="1"/>
    <col min="6073" max="6073" width="2.7109375" style="14" customWidth="1"/>
    <col min="6074" max="6075" width="10.7109375" style="14" customWidth="1"/>
    <col min="6076" max="6076" width="2.7109375" style="14" customWidth="1"/>
    <col min="6077" max="6078" width="10.7109375" style="14" customWidth="1"/>
    <col min="6079" max="6079" width="2.7109375" style="14" customWidth="1"/>
    <col min="6080" max="6081" width="10.7109375" style="14" customWidth="1"/>
    <col min="6082" max="6082" width="2.7109375" style="14" customWidth="1"/>
    <col min="6083" max="6084" width="10.7109375" style="14" customWidth="1"/>
    <col min="6085" max="6085" width="2.7109375" style="14" customWidth="1"/>
    <col min="6086" max="6087" width="10.7109375" style="14" customWidth="1"/>
    <col min="6088" max="6088" width="2.7109375" style="14" customWidth="1"/>
    <col min="6089" max="6090" width="10.7109375" style="14" customWidth="1"/>
    <col min="6091" max="6091" width="2.7109375" style="14" customWidth="1"/>
    <col min="6092" max="6093" width="10.7109375" style="14" customWidth="1"/>
    <col min="6094" max="6094" width="2.7109375" style="14" customWidth="1"/>
    <col min="6095" max="6096" width="10.7109375" style="14" customWidth="1"/>
    <col min="6097" max="6097" width="2.7109375" style="14" customWidth="1"/>
    <col min="6098" max="6099" width="10.7109375" style="14" customWidth="1"/>
    <col min="6100" max="6100" width="2.7109375" style="14" customWidth="1"/>
    <col min="6101" max="6102" width="10.7109375" style="14" customWidth="1"/>
    <col min="6103" max="6103" width="2.7109375" style="14" customWidth="1"/>
    <col min="6104" max="6105" width="10.7109375" style="14" customWidth="1"/>
    <col min="6106" max="6106" width="2.7109375" style="14" customWidth="1"/>
    <col min="6107" max="6108" width="10.7109375" style="14" customWidth="1"/>
    <col min="6109" max="6109" width="2.7109375" style="14" customWidth="1"/>
    <col min="6110" max="6111" width="10.7109375" style="14" customWidth="1"/>
    <col min="6112" max="6112" width="2.7109375" style="14" customWidth="1"/>
    <col min="6113" max="6114" width="10.7109375" style="14" customWidth="1"/>
    <col min="6115" max="6115" width="2.7109375" style="14" customWidth="1"/>
    <col min="6116" max="6117" width="10.7109375" style="14" customWidth="1"/>
    <col min="6118" max="6118" width="2.7109375" style="14" customWidth="1"/>
    <col min="6119" max="6120" width="10.7109375" style="14" customWidth="1"/>
    <col min="6121" max="6121" width="2.7109375" style="14" customWidth="1"/>
    <col min="6122" max="6123" width="10.7109375" style="14" customWidth="1"/>
    <col min="6124" max="6124" width="2.7109375" style="14" customWidth="1"/>
    <col min="6125" max="6126" width="10.7109375" style="14" customWidth="1"/>
    <col min="6127" max="6127" width="2.7109375" style="14" customWidth="1"/>
    <col min="6128" max="6129" width="10.7109375" style="14" customWidth="1"/>
    <col min="6130" max="6130" width="2.7109375" style="14" customWidth="1"/>
    <col min="6131" max="6132" width="10.7109375" style="14" customWidth="1"/>
    <col min="6133" max="6133" width="2.7109375" style="14" customWidth="1"/>
    <col min="6134" max="6135" width="10.7109375" style="14" customWidth="1"/>
    <col min="6136" max="6136" width="2.7109375" style="14" customWidth="1"/>
    <col min="6137" max="6138" width="10.7109375" style="14" customWidth="1"/>
    <col min="6139" max="6139" width="2.7109375" style="14" customWidth="1"/>
    <col min="6140" max="6141" width="10.7109375" style="14" customWidth="1"/>
    <col min="6142" max="6142" width="2.7109375" style="14" customWidth="1"/>
    <col min="6143" max="6144" width="10.7109375" style="14" customWidth="1"/>
    <col min="6145" max="6145" width="2.7109375" style="14" customWidth="1"/>
    <col min="6146" max="6147" width="10.7109375" style="14" customWidth="1"/>
    <col min="6148" max="6148" width="2.7109375" style="14" customWidth="1"/>
    <col min="6149" max="6150" width="10.7109375" style="14" customWidth="1"/>
    <col min="6151" max="6151" width="2.7109375" style="14" customWidth="1"/>
    <col min="6152" max="6153" width="10.7109375" style="14" customWidth="1"/>
    <col min="6154" max="6154" width="2.7109375" style="14" customWidth="1"/>
    <col min="6155" max="6156" width="10.7109375" style="14" customWidth="1"/>
    <col min="6157" max="6157" width="2.7109375" style="14" customWidth="1"/>
    <col min="6158" max="6159" width="10.7109375" style="14" customWidth="1"/>
    <col min="6160" max="6160" width="2.7109375" style="14" customWidth="1"/>
    <col min="6161" max="6162" width="10.7109375" style="14" customWidth="1"/>
    <col min="6163" max="6163" width="2.7109375" style="14" customWidth="1"/>
    <col min="6164" max="6165" width="10.7109375" style="14" customWidth="1"/>
    <col min="6166" max="6166" width="2.7109375" style="14" customWidth="1"/>
    <col min="6167" max="6168" width="10.7109375" style="14" customWidth="1"/>
    <col min="6169" max="6169" width="2.7109375" style="14" customWidth="1"/>
    <col min="6170" max="6171" width="10.7109375" style="14" customWidth="1"/>
    <col min="6172" max="6172" width="2.7109375" style="14" customWidth="1"/>
    <col min="6173" max="6174" width="10.7109375" style="14" customWidth="1"/>
    <col min="6175" max="6175" width="2.7109375" style="14" customWidth="1"/>
    <col min="6176" max="6177" width="10.7109375" style="14" customWidth="1"/>
    <col min="6178" max="6178" width="2.7109375" style="14" customWidth="1"/>
    <col min="6179" max="6180" width="10.7109375" style="14" customWidth="1"/>
    <col min="6181" max="6181" width="2.7109375" style="14" customWidth="1"/>
    <col min="6182" max="6183" width="10.7109375" style="14" customWidth="1"/>
    <col min="6184" max="6184" width="2.7109375" style="14" customWidth="1"/>
    <col min="6185" max="6186" width="10.7109375" style="14" customWidth="1"/>
    <col min="6187" max="6187" width="2.7109375" style="14" customWidth="1"/>
    <col min="6188" max="6189" width="10.7109375" style="14" customWidth="1"/>
    <col min="6190" max="6190" width="2.7109375" style="14" customWidth="1"/>
    <col min="6191" max="6192" width="10.7109375" style="14" customWidth="1"/>
    <col min="6193" max="6193" width="2.7109375" style="14" customWidth="1"/>
    <col min="6194" max="6195" width="10.7109375" style="14" customWidth="1"/>
    <col min="6196" max="6196" width="2.7109375" style="14" customWidth="1"/>
    <col min="6197" max="6198" width="10.7109375" style="14" customWidth="1"/>
    <col min="6199" max="6199" width="2.7109375" style="14" customWidth="1"/>
    <col min="6200" max="6201" width="10.7109375" style="14" customWidth="1"/>
    <col min="6202" max="6202" width="2.7109375" style="14" customWidth="1"/>
    <col min="6203" max="6204" width="10.7109375" style="14" customWidth="1"/>
    <col min="6205" max="6205" width="2.7109375" style="14" customWidth="1"/>
    <col min="6206" max="6207" width="10.7109375" style="14" customWidth="1"/>
    <col min="6208" max="6208" width="2.7109375" style="14" customWidth="1"/>
    <col min="6209" max="6210" width="10.7109375" style="14" customWidth="1"/>
    <col min="6211" max="6211" width="2.7109375" style="14" customWidth="1"/>
    <col min="6212" max="6213" width="10.7109375" style="14" customWidth="1"/>
    <col min="6214" max="6214" width="2.7109375" style="14" customWidth="1"/>
    <col min="6215" max="6216" width="10.7109375" style="14" customWidth="1"/>
    <col min="6217" max="6217" width="2.7109375" style="14" customWidth="1"/>
    <col min="6218" max="6219" width="10.7109375" style="14" customWidth="1"/>
    <col min="6220" max="6220" width="2.7109375" style="14" customWidth="1"/>
    <col min="6221" max="6222" width="10.7109375" style="14" customWidth="1"/>
    <col min="6223" max="6223" width="2.7109375" style="14" customWidth="1"/>
    <col min="6224" max="6225" width="10.7109375" style="14" customWidth="1"/>
    <col min="6226" max="6226" width="2.7109375" style="14" customWidth="1"/>
    <col min="6227" max="6228" width="10.7109375" style="14" customWidth="1"/>
    <col min="6229" max="6229" width="2.7109375" style="14" customWidth="1"/>
    <col min="6230" max="6231" width="10.7109375" style="14" customWidth="1"/>
    <col min="6232" max="6232" width="2.7109375" style="14" customWidth="1"/>
    <col min="6233" max="6234" width="10.7109375" style="14" customWidth="1"/>
    <col min="6235" max="6235" width="2.7109375" style="14" customWidth="1"/>
    <col min="6236" max="6237" width="10.7109375" style="14" customWidth="1"/>
    <col min="6238" max="6238" width="2.7109375" style="14" customWidth="1"/>
    <col min="6239" max="6240" width="10.7109375" style="14" customWidth="1"/>
    <col min="6241" max="6241" width="2.7109375" style="14" customWidth="1"/>
    <col min="6242" max="6243" width="10.7109375" style="14" customWidth="1"/>
    <col min="6244" max="6244" width="2.7109375" style="14" customWidth="1"/>
    <col min="6245" max="6246" width="10.7109375" style="14" customWidth="1"/>
    <col min="6247" max="6247" width="2.7109375" style="14" customWidth="1"/>
    <col min="6248" max="6249" width="10.7109375" style="14" customWidth="1"/>
    <col min="6250" max="6250" width="2.7109375" style="14" customWidth="1"/>
    <col min="6251" max="6252" width="10.7109375" style="14" customWidth="1"/>
    <col min="6253" max="6253" width="2.7109375" style="14" customWidth="1"/>
    <col min="6254" max="6255" width="10.7109375" style="14" customWidth="1"/>
    <col min="6256" max="6256" width="2.7109375" style="14" customWidth="1"/>
    <col min="6257" max="6258" width="10.7109375" style="14" customWidth="1"/>
    <col min="6259" max="6259" width="2.7109375" style="14" customWidth="1"/>
    <col min="6260" max="6261" width="10.7109375" style="14" customWidth="1"/>
    <col min="6262" max="6262" width="2.7109375" style="14" customWidth="1"/>
    <col min="6263" max="6264" width="10.7109375" style="14" customWidth="1"/>
    <col min="6265" max="6265" width="2.7109375" style="14" customWidth="1"/>
    <col min="6266" max="6267" width="10.7109375" style="14" customWidth="1"/>
    <col min="6268" max="6268" width="2.7109375" style="14" customWidth="1"/>
    <col min="6269" max="6270" width="10.7109375" style="14" customWidth="1"/>
    <col min="6271" max="6271" width="2.7109375" style="14" customWidth="1"/>
    <col min="6272" max="6273" width="10.7109375" style="14" customWidth="1"/>
    <col min="6274" max="6274" width="2.7109375" style="14" customWidth="1"/>
    <col min="6275" max="6276" width="10.7109375" style="14" customWidth="1"/>
    <col min="6277" max="6277" width="2.7109375" style="14" customWidth="1"/>
    <col min="6278" max="6279" width="10.7109375" style="14" customWidth="1"/>
    <col min="6280" max="6280" width="2.7109375" style="14" customWidth="1"/>
    <col min="6281" max="6282" width="10.7109375" style="14" customWidth="1"/>
    <col min="6283" max="6283" width="2.7109375" style="14" customWidth="1"/>
    <col min="6284" max="6285" width="10.7109375" style="14" customWidth="1"/>
    <col min="6286" max="6286" width="2.7109375" style="14" customWidth="1"/>
    <col min="6287" max="6288" width="10.7109375" style="14" customWidth="1"/>
    <col min="6289" max="6289" width="2.7109375" style="14" customWidth="1"/>
    <col min="6290" max="6291" width="10.7109375" style="14" customWidth="1"/>
    <col min="6292" max="6292" width="2.7109375" style="14" customWidth="1"/>
    <col min="6293" max="6294" width="10.7109375" style="14" customWidth="1"/>
    <col min="6295" max="6295" width="2.7109375" style="14" customWidth="1"/>
    <col min="6296" max="6297" width="10.7109375" style="14" customWidth="1"/>
    <col min="6298" max="6298" width="2.7109375" style="14" customWidth="1"/>
    <col min="6299" max="6300" width="10.7109375" style="14" customWidth="1"/>
    <col min="6301" max="6301" width="2.7109375" style="14" customWidth="1"/>
    <col min="6302" max="6303" width="10.7109375" style="14" customWidth="1"/>
    <col min="6304" max="6304" width="2.7109375" style="14" customWidth="1"/>
    <col min="6305" max="6306" width="10.7109375" style="14" customWidth="1"/>
    <col min="6307" max="6307" width="2.7109375" style="14" customWidth="1"/>
    <col min="6308" max="6309" width="10.7109375" style="14" customWidth="1"/>
    <col min="6310" max="6310" width="2.7109375" style="14" customWidth="1"/>
    <col min="6311" max="6312" width="10.7109375" style="14" customWidth="1"/>
    <col min="6313" max="6313" width="2.7109375" style="14" customWidth="1"/>
    <col min="6314" max="6315" width="10.7109375" style="14" customWidth="1"/>
    <col min="6316" max="6316" width="2.7109375" style="14" customWidth="1"/>
    <col min="6317" max="6318" width="10.7109375" style="14" customWidth="1"/>
    <col min="6319" max="6319" width="2.7109375" style="14" customWidth="1"/>
    <col min="6320" max="6321" width="10.7109375" style="14" customWidth="1"/>
    <col min="6322" max="6322" width="2.7109375" style="14" customWidth="1"/>
    <col min="6323" max="6324" width="10.7109375" style="14" customWidth="1"/>
    <col min="6325" max="6325" width="2.7109375" style="14" customWidth="1"/>
    <col min="6326" max="6327" width="10.7109375" style="14" customWidth="1"/>
    <col min="6328" max="6328" width="2.7109375" style="14" customWidth="1"/>
    <col min="6329" max="6330" width="10.7109375" style="14" customWidth="1"/>
    <col min="6331" max="6331" width="2.7109375" style="14" customWidth="1"/>
    <col min="6332" max="6333" width="10.7109375" style="14" customWidth="1"/>
    <col min="6334" max="6334" width="2.7109375" style="14" customWidth="1"/>
    <col min="6335" max="6336" width="10.7109375" style="14" customWidth="1"/>
    <col min="6337" max="6337" width="2.7109375" style="14" customWidth="1"/>
    <col min="6338" max="6339" width="10.7109375" style="14" customWidth="1"/>
    <col min="6340" max="6340" width="2.7109375" style="14" customWidth="1"/>
    <col min="6341" max="6342" width="10.7109375" style="14" customWidth="1"/>
    <col min="6343" max="6343" width="2.7109375" style="14" customWidth="1"/>
    <col min="6344" max="6345" width="10.7109375" style="14" customWidth="1"/>
    <col min="6346" max="6346" width="2.7109375" style="14" customWidth="1"/>
    <col min="6347" max="6348" width="10.7109375" style="14" customWidth="1"/>
    <col min="6349" max="6349" width="2.7109375" style="14" customWidth="1"/>
    <col min="6350" max="6351" width="10.7109375" style="14" customWidth="1"/>
    <col min="6352" max="6352" width="2.7109375" style="14" customWidth="1"/>
    <col min="6353" max="6354" width="10.7109375" style="14" customWidth="1"/>
    <col min="6355" max="6355" width="2.7109375" style="14" customWidth="1"/>
    <col min="6356" max="6357" width="10.7109375" style="14" customWidth="1"/>
    <col min="6358" max="6358" width="2.7109375" style="14" customWidth="1"/>
    <col min="6359" max="6360" width="10.7109375" style="14" customWidth="1"/>
    <col min="6361" max="6361" width="2.7109375" style="14" customWidth="1"/>
    <col min="6362" max="6363" width="10.7109375" style="14" customWidth="1"/>
    <col min="6364" max="6364" width="2.7109375" style="14" customWidth="1"/>
    <col min="6365" max="6366" width="10.7109375" style="14" customWidth="1"/>
    <col min="6367" max="6367" width="2.7109375" style="14" customWidth="1"/>
    <col min="6368" max="6369" width="10.7109375" style="14" customWidth="1"/>
    <col min="6370" max="6370" width="2.7109375" style="14" customWidth="1"/>
    <col min="6371" max="6372" width="10.7109375" style="14" customWidth="1"/>
    <col min="6373" max="6373" width="2.7109375" style="14" customWidth="1"/>
    <col min="6374" max="6375" width="10.7109375" style="14" customWidth="1"/>
    <col min="6376" max="6376" width="2.7109375" style="14" customWidth="1"/>
    <col min="6377" max="6378" width="10.7109375" style="14" customWidth="1"/>
    <col min="6379" max="6379" width="2.7109375" style="14" customWidth="1"/>
    <col min="6380" max="6381" width="10.7109375" style="14" customWidth="1"/>
    <col min="6382" max="6382" width="2.7109375" style="14" customWidth="1"/>
    <col min="6383" max="6384" width="10.7109375" style="14" customWidth="1"/>
    <col min="6385" max="6385" width="2.7109375" style="14" customWidth="1"/>
    <col min="6386" max="6387" width="10.7109375" style="14" customWidth="1"/>
    <col min="6388" max="6388" width="2.7109375" style="14" customWidth="1"/>
    <col min="6389" max="6390" width="10.7109375" style="14" customWidth="1"/>
    <col min="6391" max="6391" width="2.7109375" style="14" customWidth="1"/>
    <col min="6392" max="6393" width="10.7109375" style="14" customWidth="1"/>
    <col min="6394" max="6394" width="2.7109375" style="14" customWidth="1"/>
    <col min="6395" max="6396" width="10.7109375" style="14" customWidth="1"/>
    <col min="6397" max="6397" width="2.7109375" style="14" customWidth="1"/>
    <col min="6398" max="6399" width="10.7109375" style="14" customWidth="1"/>
    <col min="6400" max="6400" width="2.7109375" style="14" customWidth="1"/>
    <col min="6401" max="6402" width="10.7109375" style="14" customWidth="1"/>
    <col min="6403" max="6403" width="2.7109375" style="14" customWidth="1"/>
    <col min="6404" max="6405" width="10.7109375" style="14" customWidth="1"/>
    <col min="6406" max="6406" width="2.7109375" style="14" customWidth="1"/>
    <col min="6407" max="6408" width="10.7109375" style="14" customWidth="1"/>
    <col min="6409" max="6409" width="2.7109375" style="14" customWidth="1"/>
    <col min="6410" max="6411" width="10.7109375" style="14" customWidth="1"/>
    <col min="6412" max="6412" width="2.7109375" style="14" customWidth="1"/>
    <col min="6413" max="6414" width="10.7109375" style="14" customWidth="1"/>
    <col min="6415" max="6415" width="2.7109375" style="14" customWidth="1"/>
    <col min="6416" max="6417" width="10.7109375" style="14" customWidth="1"/>
    <col min="6418" max="6418" width="2.7109375" style="14" customWidth="1"/>
    <col min="6419" max="6420" width="10.7109375" style="14" customWidth="1"/>
    <col min="6421" max="6421" width="2.7109375" style="14" customWidth="1"/>
    <col min="6422" max="6423" width="10.7109375" style="14" customWidth="1"/>
    <col min="6424" max="6424" width="2.7109375" style="14" customWidth="1"/>
    <col min="6425" max="6426" width="10.7109375" style="14" customWidth="1"/>
    <col min="6427" max="6427" width="2.7109375" style="14" customWidth="1"/>
    <col min="6428" max="6429" width="10.7109375" style="14" customWidth="1"/>
    <col min="6430" max="6430" width="2.7109375" style="14" customWidth="1"/>
    <col min="6431" max="6432" width="10.7109375" style="14" customWidth="1"/>
    <col min="6433" max="6433" width="2.7109375" style="14" customWidth="1"/>
    <col min="6434" max="6435" width="10.7109375" style="14" customWidth="1"/>
    <col min="6436" max="6436" width="2.7109375" style="14" customWidth="1"/>
    <col min="6437" max="6438" width="10.7109375" style="14" customWidth="1"/>
    <col min="6439" max="6439" width="2.7109375" style="14" customWidth="1"/>
    <col min="6440" max="6441" width="10.7109375" style="14" customWidth="1"/>
    <col min="6442" max="6442" width="2.7109375" style="14" customWidth="1"/>
    <col min="6443" max="6444" width="10.7109375" style="14" customWidth="1"/>
    <col min="6445" max="6445" width="2.7109375" style="14" customWidth="1"/>
    <col min="6446" max="6447" width="10.7109375" style="14" customWidth="1"/>
    <col min="6448" max="6448" width="2.7109375" style="14" customWidth="1"/>
    <col min="6449" max="6450" width="10.7109375" style="14" customWidth="1"/>
    <col min="6451" max="6451" width="2.7109375" style="14" customWidth="1"/>
    <col min="6452" max="6453" width="10.7109375" style="14" customWidth="1"/>
    <col min="6454" max="6454" width="2.7109375" style="14" customWidth="1"/>
    <col min="6455" max="6456" width="10.7109375" style="14" customWidth="1"/>
    <col min="6457" max="6457" width="2.7109375" style="14" customWidth="1"/>
    <col min="6458" max="6459" width="10.7109375" style="14" customWidth="1"/>
    <col min="6460" max="6460" width="2.7109375" style="14" customWidth="1"/>
    <col min="6461" max="6462" width="10.7109375" style="14" customWidth="1"/>
    <col min="6463" max="6463" width="2.7109375" style="14" customWidth="1"/>
    <col min="6464" max="6465" width="10.7109375" style="14" customWidth="1"/>
    <col min="6466" max="6466" width="2.7109375" style="14" customWidth="1"/>
    <col min="6467" max="6468" width="10.7109375" style="14" customWidth="1"/>
    <col min="6469" max="6469" width="2.7109375" style="14" customWidth="1"/>
    <col min="6470" max="6471" width="10.7109375" style="14" customWidth="1"/>
    <col min="6472" max="6472" width="2.7109375" style="14" customWidth="1"/>
    <col min="6473" max="6474" width="10.7109375" style="14" customWidth="1"/>
    <col min="6475" max="6475" width="2.7109375" style="14" customWidth="1"/>
    <col min="6476" max="6477" width="10.7109375" style="14" customWidth="1"/>
    <col min="6478" max="6478" width="2.7109375" style="14" customWidth="1"/>
    <col min="6479" max="6480" width="10.7109375" style="14" customWidth="1"/>
    <col min="6481" max="6481" width="2.7109375" style="14" customWidth="1"/>
    <col min="6482" max="6483" width="10.7109375" style="14" customWidth="1"/>
    <col min="6484" max="6484" width="2.7109375" style="14" customWidth="1"/>
    <col min="6485" max="6486" width="10.7109375" style="14" customWidth="1"/>
    <col min="6487" max="6487" width="2.7109375" style="14" customWidth="1"/>
    <col min="6488" max="6489" width="10.7109375" style="14" customWidth="1"/>
    <col min="6490" max="6490" width="2.7109375" style="14" customWidth="1"/>
    <col min="6491" max="6492" width="10.7109375" style="14" customWidth="1"/>
    <col min="6493" max="6493" width="2.7109375" style="14" customWidth="1"/>
    <col min="6494" max="6495" width="10.7109375" style="14" customWidth="1"/>
    <col min="6496" max="6496" width="2.7109375" style="14" customWidth="1"/>
    <col min="6497" max="6498" width="10.7109375" style="14" customWidth="1"/>
    <col min="6499" max="6499" width="2.7109375" style="14" customWidth="1"/>
    <col min="6500" max="6501" width="10.7109375" style="14" customWidth="1"/>
    <col min="6502" max="6502" width="2.7109375" style="14" customWidth="1"/>
    <col min="6503" max="6504" width="10.7109375" style="14" customWidth="1"/>
    <col min="6505" max="6505" width="2.7109375" style="14" customWidth="1"/>
    <col min="6506" max="6507" width="10.7109375" style="14" customWidth="1"/>
    <col min="6508" max="6508" width="2.7109375" style="14" customWidth="1"/>
    <col min="6509" max="6510" width="10.7109375" style="14" customWidth="1"/>
    <col min="6511" max="6511" width="2.7109375" style="14" customWidth="1"/>
    <col min="6512" max="6513" width="10.7109375" style="14" customWidth="1"/>
    <col min="6514" max="6514" width="2.7109375" style="14" customWidth="1"/>
    <col min="6515" max="6516" width="10.7109375" style="14" customWidth="1"/>
    <col min="6517" max="6517" width="2.7109375" style="14" customWidth="1"/>
    <col min="6518" max="6519" width="10.7109375" style="14" customWidth="1"/>
    <col min="6520" max="6520" width="2.7109375" style="14" customWidth="1"/>
    <col min="6521" max="6522" width="10.7109375" style="14" customWidth="1"/>
    <col min="6523" max="6523" width="2.7109375" style="14" customWidth="1"/>
    <col min="6524" max="6525" width="10.7109375" style="14" customWidth="1"/>
    <col min="6526" max="6526" width="2.7109375" style="14" customWidth="1"/>
    <col min="6527" max="6528" width="10.7109375" style="14" customWidth="1"/>
    <col min="6529" max="6529" width="2.7109375" style="14" customWidth="1"/>
    <col min="6530" max="6531" width="10.7109375" style="14" customWidth="1"/>
    <col min="6532" max="6532" width="2.7109375" style="14" customWidth="1"/>
    <col min="6533" max="6534" width="10.7109375" style="14" customWidth="1"/>
    <col min="6535" max="6535" width="2.7109375" style="14" customWidth="1"/>
    <col min="6536" max="6537" width="10.7109375" style="14" customWidth="1"/>
    <col min="6538" max="6538" width="2.7109375" style="14" customWidth="1"/>
    <col min="6539" max="6540" width="10.7109375" style="14" customWidth="1"/>
    <col min="6541" max="6541" width="2.7109375" style="14" customWidth="1"/>
    <col min="6542" max="6543" width="10.7109375" style="14" customWidth="1"/>
    <col min="6544" max="6544" width="2.7109375" style="14" customWidth="1"/>
    <col min="6545" max="6546" width="10.7109375" style="14" customWidth="1"/>
    <col min="6547" max="6547" width="2.7109375" style="14" customWidth="1"/>
    <col min="6548" max="6549" width="10.7109375" style="14" customWidth="1"/>
    <col min="6550" max="6550" width="2.7109375" style="14" customWidth="1"/>
    <col min="6551" max="6552" width="10.7109375" style="14" customWidth="1"/>
    <col min="6553" max="6553" width="2.7109375" style="14" customWidth="1"/>
    <col min="6554" max="6555" width="10.7109375" style="14" customWidth="1"/>
    <col min="6556" max="6556" width="2.7109375" style="14" customWidth="1"/>
    <col min="6557" max="6558" width="10.7109375" style="14" customWidth="1"/>
    <col min="6559" max="6559" width="2.7109375" style="14" customWidth="1"/>
    <col min="6560" max="6561" width="10.7109375" style="14" customWidth="1"/>
    <col min="6562" max="6562" width="2.7109375" style="14" customWidth="1"/>
    <col min="6563" max="6564" width="10.7109375" style="14" customWidth="1"/>
    <col min="6565" max="6565" width="2.7109375" style="14" customWidth="1"/>
    <col min="6566" max="6567" width="10.7109375" style="14" customWidth="1"/>
    <col min="6568" max="6568" width="2.7109375" style="14" customWidth="1"/>
    <col min="6569" max="6570" width="10.7109375" style="14" customWidth="1"/>
    <col min="6571" max="6571" width="2.7109375" style="14" customWidth="1"/>
    <col min="6572" max="6573" width="10.7109375" style="14" customWidth="1"/>
    <col min="6574" max="6574" width="2.7109375" style="14" customWidth="1"/>
    <col min="6575" max="6576" width="10.7109375" style="14" customWidth="1"/>
    <col min="6577" max="6577" width="2.7109375" style="14" customWidth="1"/>
    <col min="6578" max="6579" width="10.7109375" style="14" customWidth="1"/>
    <col min="6580" max="6580" width="2.7109375" style="14" customWidth="1"/>
    <col min="6581" max="6582" width="10.7109375" style="14" customWidth="1"/>
    <col min="6583" max="6583" width="2.7109375" style="14" customWidth="1"/>
    <col min="6584" max="6585" width="10.7109375" style="14" customWidth="1"/>
    <col min="6586" max="6586" width="2.7109375" style="14" customWidth="1"/>
    <col min="6587" max="6588" width="10.7109375" style="14" customWidth="1"/>
    <col min="6589" max="6589" width="2.7109375" style="14" customWidth="1"/>
    <col min="6590" max="6591" width="10.7109375" style="14" customWidth="1"/>
    <col min="6592" max="6592" width="2.7109375" style="14" customWidth="1"/>
    <col min="6593" max="6594" width="10.7109375" style="14" customWidth="1"/>
    <col min="6595" max="6595" width="2.7109375" style="14" customWidth="1"/>
    <col min="6596" max="6597" width="10.7109375" style="14" customWidth="1"/>
    <col min="6598" max="6598" width="2.7109375" style="14" customWidth="1"/>
    <col min="6599" max="6600" width="10.7109375" style="14" customWidth="1"/>
    <col min="6601" max="6601" width="2.7109375" style="14" customWidth="1"/>
    <col min="6602" max="6603" width="10.7109375" style="14" customWidth="1"/>
    <col min="6604" max="6604" width="2.7109375" style="14" customWidth="1"/>
    <col min="6605" max="6606" width="10.7109375" style="14" customWidth="1"/>
    <col min="6607" max="6607" width="2.7109375" style="14" customWidth="1"/>
    <col min="6608" max="6609" width="10.7109375" style="14" customWidth="1"/>
    <col min="6610" max="6610" width="2.7109375" style="14" customWidth="1"/>
    <col min="6611" max="6612" width="10.7109375" style="14" customWidth="1"/>
    <col min="6613" max="6613" width="2.7109375" style="14" customWidth="1"/>
    <col min="6614" max="6615" width="10.7109375" style="14" customWidth="1"/>
    <col min="6616" max="6616" width="2.7109375" style="14" customWidth="1"/>
    <col min="6617" max="6618" width="10.7109375" style="14" customWidth="1"/>
    <col min="6619" max="6619" width="2.7109375" style="14" customWidth="1"/>
    <col min="6620" max="6621" width="10.7109375" style="14" customWidth="1"/>
    <col min="6622" max="6622" width="2.7109375" style="14" customWidth="1"/>
    <col min="6623" max="6624" width="10.7109375" style="14" customWidth="1"/>
    <col min="6625" max="6625" width="2.7109375" style="14" customWidth="1"/>
    <col min="6626" max="6627" width="10.7109375" style="14" customWidth="1"/>
    <col min="6628" max="6628" width="2.7109375" style="14" customWidth="1"/>
    <col min="6629" max="6630" width="10.7109375" style="14" customWidth="1"/>
    <col min="6631" max="6631" width="2.7109375" style="14" customWidth="1"/>
    <col min="6632" max="6633" width="10.7109375" style="14" customWidth="1"/>
    <col min="6634" max="6634" width="2.7109375" style="14" customWidth="1"/>
    <col min="6635" max="6636" width="10.7109375" style="14" customWidth="1"/>
    <col min="6637" max="6637" width="2.7109375" style="14" customWidth="1"/>
    <col min="6638" max="6639" width="10.7109375" style="14" customWidth="1"/>
    <col min="6640" max="6640" width="2.7109375" style="14" customWidth="1"/>
    <col min="6641" max="6642" width="10.7109375" style="14" customWidth="1"/>
    <col min="6643" max="6643" width="2.7109375" style="14" customWidth="1"/>
    <col min="6644" max="6645" width="10.7109375" style="14" customWidth="1"/>
    <col min="6646" max="6646" width="2.7109375" style="14" customWidth="1"/>
    <col min="6647" max="6648" width="10.7109375" style="14" customWidth="1"/>
    <col min="6649" max="6649" width="2.7109375" style="14" customWidth="1"/>
    <col min="6650" max="6651" width="10.7109375" style="14" customWidth="1"/>
    <col min="6652" max="6652" width="2.7109375" style="14" customWidth="1"/>
    <col min="6653" max="6654" width="10.7109375" style="14" customWidth="1"/>
    <col min="6655" max="6655" width="2.7109375" style="14" customWidth="1"/>
    <col min="6656" max="6657" width="10.7109375" style="14" customWidth="1"/>
    <col min="6658" max="6658" width="2.7109375" style="14" customWidth="1"/>
    <col min="6659" max="6660" width="10.7109375" style="14" customWidth="1"/>
    <col min="6661" max="6661" width="2.7109375" style="14" customWidth="1"/>
    <col min="6662" max="6663" width="10.7109375" style="14" customWidth="1"/>
    <col min="6664" max="6664" width="2.7109375" style="14" customWidth="1"/>
    <col min="6665" max="6666" width="10.7109375" style="14" customWidth="1"/>
    <col min="6667" max="6667" width="2.7109375" style="14" customWidth="1"/>
    <col min="6668" max="6669" width="10.7109375" style="14" customWidth="1"/>
    <col min="6670" max="6670" width="2.7109375" style="14" customWidth="1"/>
    <col min="6671" max="6672" width="10.7109375" style="14" customWidth="1"/>
    <col min="6673" max="6673" width="2.7109375" style="14" customWidth="1"/>
    <col min="6674" max="6675" width="10.7109375" style="14" customWidth="1"/>
    <col min="6676" max="6676" width="2.7109375" style="14" customWidth="1"/>
    <col min="6677" max="6678" width="10.7109375" style="14" customWidth="1"/>
    <col min="6679" max="6679" width="2.7109375" style="14" customWidth="1"/>
    <col min="6680" max="6681" width="10.7109375" style="14" customWidth="1"/>
    <col min="6682" max="6682" width="2.7109375" style="14" customWidth="1"/>
    <col min="6683" max="6684" width="10.7109375" style="14" customWidth="1"/>
    <col min="6685" max="6685" width="2.7109375" style="14" customWidth="1"/>
    <col min="6686" max="6687" width="10.7109375" style="14" customWidth="1"/>
    <col min="6688" max="6688" width="2.7109375" style="14" customWidth="1"/>
    <col min="6689" max="6690" width="10.7109375" style="14" customWidth="1"/>
    <col min="6691" max="6691" width="2.7109375" style="14" customWidth="1"/>
    <col min="6692" max="6693" width="10.7109375" style="14" customWidth="1"/>
    <col min="6694" max="6694" width="2.7109375" style="14" customWidth="1"/>
    <col min="6695" max="6696" width="10.7109375" style="14" customWidth="1"/>
    <col min="6697" max="6697" width="2.7109375" style="14" customWidth="1"/>
    <col min="6698" max="6699" width="10.7109375" style="14" customWidth="1"/>
    <col min="6700" max="6700" width="2.7109375" style="14" customWidth="1"/>
    <col min="6701" max="6702" width="10.7109375" style="14" customWidth="1"/>
    <col min="6703" max="6703" width="2.7109375" style="14" customWidth="1"/>
    <col min="6704" max="6705" width="10.7109375" style="14" customWidth="1"/>
    <col min="6706" max="6706" width="2.7109375" style="14" customWidth="1"/>
    <col min="6707" max="6708" width="10.7109375" style="14" customWidth="1"/>
    <col min="6709" max="6709" width="2.7109375" style="14" customWidth="1"/>
    <col min="6710" max="6711" width="10.7109375" style="14" customWidth="1"/>
    <col min="6712" max="6712" width="2.7109375" style="14" customWidth="1"/>
    <col min="6713" max="6714" width="10.7109375" style="14" customWidth="1"/>
    <col min="6715" max="6715" width="2.7109375" style="14" customWidth="1"/>
    <col min="6716" max="6717" width="10.7109375" style="14" customWidth="1"/>
    <col min="6718" max="6718" width="2.7109375" style="14" customWidth="1"/>
    <col min="6719" max="6720" width="10.7109375" style="14" customWidth="1"/>
    <col min="6721" max="6721" width="2.7109375" style="14" customWidth="1"/>
    <col min="6722" max="6723" width="10.7109375" style="14" customWidth="1"/>
    <col min="6724" max="6724" width="2.7109375" style="14" customWidth="1"/>
    <col min="6725" max="6726" width="10.7109375" style="14" customWidth="1"/>
    <col min="6727" max="6727" width="2.7109375" style="14" customWidth="1"/>
    <col min="6728" max="6729" width="10.7109375" style="14" customWidth="1"/>
    <col min="6730" max="6730" width="2.7109375" style="14" customWidth="1"/>
    <col min="6731" max="6732" width="10.7109375" style="14" customWidth="1"/>
    <col min="6733" max="6733" width="2.7109375" style="14" customWidth="1"/>
    <col min="6734" max="6735" width="10.7109375" style="14" customWidth="1"/>
    <col min="6736" max="6736" width="2.7109375" style="14" customWidth="1"/>
    <col min="6737" max="6738" width="10.7109375" style="14" customWidth="1"/>
    <col min="6739" max="6739" width="2.7109375" style="14" customWidth="1"/>
    <col min="6740" max="6741" width="10.7109375" style="14" customWidth="1"/>
    <col min="6742" max="6742" width="2.7109375" style="14" customWidth="1"/>
    <col min="6743" max="6744" width="10.7109375" style="14" customWidth="1"/>
    <col min="6745" max="6745" width="2.7109375" style="14" customWidth="1"/>
    <col min="6746" max="6747" width="10.7109375" style="14" customWidth="1"/>
    <col min="6748" max="6748" width="2.7109375" style="14" customWidth="1"/>
    <col min="6749" max="6750" width="10.7109375" style="14" customWidth="1"/>
    <col min="6751" max="6751" width="2.7109375" style="14" customWidth="1"/>
    <col min="6752" max="6753" width="10.7109375" style="14" customWidth="1"/>
    <col min="6754" max="6754" width="2.7109375" style="14" customWidth="1"/>
    <col min="6755" max="6756" width="10.7109375" style="14" customWidth="1"/>
    <col min="6757" max="6757" width="2.7109375" style="14" customWidth="1"/>
    <col min="6758" max="6759" width="10.7109375" style="14" customWidth="1"/>
    <col min="6760" max="6760" width="2.7109375" style="14" customWidth="1"/>
    <col min="6761" max="6762" width="10.7109375" style="14" customWidth="1"/>
    <col min="6763" max="6763" width="2.7109375" style="14" customWidth="1"/>
    <col min="6764" max="6765" width="10.7109375" style="14" customWidth="1"/>
    <col min="6766" max="6766" width="2.7109375" style="14" customWidth="1"/>
    <col min="6767" max="6768" width="10.7109375" style="14" customWidth="1"/>
    <col min="6769" max="6769" width="2.7109375" style="14" customWidth="1"/>
    <col min="6770" max="6771" width="10.7109375" style="14" customWidth="1"/>
    <col min="6772" max="6772" width="2.7109375" style="14" customWidth="1"/>
    <col min="6773" max="6774" width="10.7109375" style="14" customWidth="1"/>
    <col min="6775" max="6775" width="2.7109375" style="14" customWidth="1"/>
    <col min="6776" max="6777" width="10.7109375" style="14" customWidth="1"/>
    <col min="6778" max="6778" width="2.7109375" style="14" customWidth="1"/>
    <col min="6779" max="6780" width="10.7109375" style="14" customWidth="1"/>
    <col min="6781" max="6781" width="2.7109375" style="14" customWidth="1"/>
    <col min="6782" max="6783" width="10.7109375" style="14" customWidth="1"/>
    <col min="6784" max="6784" width="2.7109375" style="14" customWidth="1"/>
    <col min="6785" max="6786" width="10.7109375" style="14" customWidth="1"/>
    <col min="6787" max="6787" width="2.7109375" style="14" customWidth="1"/>
    <col min="6788" max="6789" width="10.7109375" style="14" customWidth="1"/>
    <col min="6790" max="6790" width="2.7109375" style="14" customWidth="1"/>
    <col min="6791" max="6792" width="10.7109375" style="14" customWidth="1"/>
    <col min="6793" max="6793" width="2.7109375" style="14" customWidth="1"/>
    <col min="6794" max="6795" width="10.7109375" style="14" customWidth="1"/>
    <col min="6796" max="6796" width="2.7109375" style="14" customWidth="1"/>
    <col min="6797" max="6798" width="10.7109375" style="14" customWidth="1"/>
    <col min="6799" max="6799" width="2.7109375" style="14" customWidth="1"/>
    <col min="6800" max="6801" width="10.7109375" style="14" customWidth="1"/>
    <col min="6802" max="6802" width="2.7109375" style="14" customWidth="1"/>
    <col min="6803" max="6804" width="10.7109375" style="14" customWidth="1"/>
    <col min="6805" max="6805" width="2.7109375" style="14" customWidth="1"/>
    <col min="6806" max="6807" width="10.7109375" style="14" customWidth="1"/>
    <col min="6808" max="6808" width="2.7109375" style="14" customWidth="1"/>
    <col min="6809" max="6810" width="10.7109375" style="14" customWidth="1"/>
    <col min="6811" max="6811" width="2.7109375" style="14" customWidth="1"/>
    <col min="6812" max="6813" width="10.7109375" style="14" customWidth="1"/>
    <col min="6814" max="6814" width="2.7109375" style="14" customWidth="1"/>
    <col min="6815" max="6816" width="10.7109375" style="14" customWidth="1"/>
    <col min="6817" max="6817" width="2.7109375" style="14" customWidth="1"/>
    <col min="6818" max="6819" width="10.7109375" style="14" customWidth="1"/>
    <col min="6820" max="6820" width="2.7109375" style="14" customWidth="1"/>
    <col min="6821" max="6822" width="10.7109375" style="14" customWidth="1"/>
    <col min="6823" max="6823" width="2.7109375" style="14" customWidth="1"/>
    <col min="6824" max="6825" width="10.7109375" style="14" customWidth="1"/>
    <col min="6826" max="6826" width="2.7109375" style="14" customWidth="1"/>
    <col min="6827" max="6828" width="10.7109375" style="14" customWidth="1"/>
    <col min="6829" max="6829" width="2.7109375" style="14" customWidth="1"/>
    <col min="6830" max="6831" width="10.7109375" style="14" customWidth="1"/>
    <col min="6832" max="6832" width="2.7109375" style="14" customWidth="1"/>
    <col min="6833" max="6834" width="10.7109375" style="14" customWidth="1"/>
    <col min="6835" max="6835" width="2.7109375" style="14" customWidth="1"/>
    <col min="6836" max="6837" width="10.7109375" style="14" customWidth="1"/>
    <col min="6838" max="6838" width="2.7109375" style="14" customWidth="1"/>
    <col min="6839" max="6840" width="10.7109375" style="14" customWidth="1"/>
    <col min="6841" max="6841" width="2.7109375" style="14" customWidth="1"/>
    <col min="6842" max="6843" width="10.7109375" style="14" customWidth="1"/>
    <col min="6844" max="6844" width="2.7109375" style="14" customWidth="1"/>
    <col min="6845" max="6846" width="10.7109375" style="14" customWidth="1"/>
    <col min="6847" max="6847" width="2.7109375" style="14" customWidth="1"/>
    <col min="6848" max="6849" width="10.7109375" style="14" customWidth="1"/>
    <col min="6850" max="6850" width="2.7109375" style="14" customWidth="1"/>
    <col min="6851" max="6852" width="10.7109375" style="14" customWidth="1"/>
    <col min="6853" max="6853" width="2.7109375" style="14" customWidth="1"/>
    <col min="6854" max="6855" width="10.7109375" style="14" customWidth="1"/>
    <col min="6856" max="6856" width="2.7109375" style="14" customWidth="1"/>
    <col min="6857" max="6858" width="10.7109375" style="14" customWidth="1"/>
    <col min="6859" max="6859" width="2.7109375" style="14" customWidth="1"/>
    <col min="6860" max="6861" width="10.7109375" style="14" customWidth="1"/>
    <col min="6862" max="6862" width="2.7109375" style="14" customWidth="1"/>
    <col min="6863" max="6864" width="10.7109375" style="14" customWidth="1"/>
    <col min="6865" max="6865" width="2.7109375" style="14" customWidth="1"/>
    <col min="6866" max="6867" width="10.7109375" style="14" customWidth="1"/>
    <col min="6868" max="6868" width="2.7109375" style="14" customWidth="1"/>
    <col min="6869" max="6870" width="10.7109375" style="14" customWidth="1"/>
    <col min="6871" max="6871" width="2.7109375" style="14" customWidth="1"/>
    <col min="6872" max="6873" width="10.7109375" style="14" customWidth="1"/>
    <col min="6874" max="6874" width="2.7109375" style="14" customWidth="1"/>
    <col min="6875" max="6876" width="10.7109375" style="14" customWidth="1"/>
    <col min="6877" max="6877" width="2.7109375" style="14" customWidth="1"/>
    <col min="6878" max="6879" width="10.7109375" style="14" customWidth="1"/>
    <col min="6880" max="6880" width="2.7109375" style="14" customWidth="1"/>
    <col min="6881" max="6882" width="10.7109375" style="14" customWidth="1"/>
    <col min="6883" max="6883" width="2.7109375" style="14" customWidth="1"/>
    <col min="6884" max="6885" width="10.7109375" style="14" customWidth="1"/>
    <col min="6886" max="6886" width="2.7109375" style="14" customWidth="1"/>
    <col min="6887" max="6888" width="10.7109375" style="14" customWidth="1"/>
    <col min="6889" max="6889" width="2.7109375" style="14" customWidth="1"/>
    <col min="6890" max="6891" width="10.7109375" style="14" customWidth="1"/>
    <col min="6892" max="6892" width="2.7109375" style="14" customWidth="1"/>
    <col min="6893" max="6894" width="10.7109375" style="14" customWidth="1"/>
    <col min="6895" max="6895" width="2.7109375" style="14" customWidth="1"/>
    <col min="6896" max="6897" width="10.7109375" style="14" customWidth="1"/>
    <col min="6898" max="6898" width="2.7109375" style="14" customWidth="1"/>
    <col min="6899" max="6900" width="10.7109375" style="14" customWidth="1"/>
    <col min="6901" max="6901" width="2.7109375" style="14" customWidth="1"/>
    <col min="6902" max="6903" width="10.7109375" style="14" customWidth="1"/>
    <col min="6904" max="6904" width="2.7109375" style="14" customWidth="1"/>
    <col min="6905" max="6906" width="10.7109375" style="14" customWidth="1"/>
    <col min="6907" max="6907" width="2.7109375" style="14" customWidth="1"/>
    <col min="6908" max="6909" width="10.7109375" style="14" customWidth="1"/>
    <col min="6910" max="6910" width="2.7109375" style="14" customWidth="1"/>
    <col min="6911" max="6912" width="10.7109375" style="14" customWidth="1"/>
    <col min="6913" max="6913" width="2.7109375" style="14" customWidth="1"/>
    <col min="6914" max="6915" width="10.7109375" style="14" customWidth="1"/>
    <col min="6916" max="6916" width="2.7109375" style="14" customWidth="1"/>
    <col min="6917" max="6918" width="10.7109375" style="14" customWidth="1"/>
    <col min="6919" max="6919" width="2.7109375" style="14" customWidth="1"/>
    <col min="6920" max="6921" width="10.7109375" style="14" customWidth="1"/>
    <col min="6922" max="6922" width="2.7109375" style="14" customWidth="1"/>
    <col min="6923" max="6924" width="10.7109375" style="14" customWidth="1"/>
    <col min="6925" max="6925" width="2.7109375" style="14" customWidth="1"/>
    <col min="6926" max="6927" width="10.7109375" style="14" customWidth="1"/>
    <col min="6928" max="6928" width="2.7109375" style="14" customWidth="1"/>
    <col min="6929" max="6930" width="10.7109375" style="14" customWidth="1"/>
    <col min="6931" max="6931" width="2.7109375" style="14" customWidth="1"/>
    <col min="6932" max="6933" width="10.7109375" style="14" customWidth="1"/>
    <col min="6934" max="6934" width="2.7109375" style="14" customWidth="1"/>
    <col min="6935" max="6936" width="10.7109375" style="14" customWidth="1"/>
    <col min="6937" max="6937" width="2.7109375" style="14" customWidth="1"/>
    <col min="6938" max="6939" width="10.7109375" style="14" customWidth="1"/>
    <col min="6940" max="6940" width="2.7109375" style="14" customWidth="1"/>
    <col min="6941" max="6942" width="10.7109375" style="14" customWidth="1"/>
    <col min="6943" max="6943" width="2.7109375" style="14" customWidth="1"/>
    <col min="6944" max="6945" width="10.7109375" style="14" customWidth="1"/>
    <col min="6946" max="6946" width="2.7109375" style="14" customWidth="1"/>
    <col min="6947" max="6948" width="10.7109375" style="14" customWidth="1"/>
    <col min="6949" max="6949" width="2.7109375" style="14" customWidth="1"/>
    <col min="6950" max="6951" width="10.7109375" style="14" customWidth="1"/>
    <col min="6952" max="6952" width="2.7109375" style="14" customWidth="1"/>
    <col min="6953" max="6954" width="10.7109375" style="14" customWidth="1"/>
    <col min="6955" max="6955" width="2.7109375" style="14" customWidth="1"/>
    <col min="6956" max="6957" width="10.7109375" style="14" customWidth="1"/>
    <col min="6958" max="6958" width="2.7109375" style="14" customWidth="1"/>
    <col min="6959" max="6960" width="10.7109375" style="14" customWidth="1"/>
    <col min="6961" max="6961" width="2.7109375" style="14" customWidth="1"/>
    <col min="6962" max="6963" width="10.7109375" style="14" customWidth="1"/>
    <col min="6964" max="6964" width="2.7109375" style="14" customWidth="1"/>
    <col min="6965" max="6966" width="10.7109375" style="14" customWidth="1"/>
    <col min="6967" max="6967" width="2.7109375" style="14" customWidth="1"/>
    <col min="6968" max="6969" width="10.7109375" style="14" customWidth="1"/>
    <col min="6970" max="6970" width="2.7109375" style="14" customWidth="1"/>
    <col min="6971" max="6972" width="10.7109375" style="14" customWidth="1"/>
    <col min="6973" max="6973" width="2.7109375" style="14" customWidth="1"/>
    <col min="6974" max="6975" width="10.7109375" style="14" customWidth="1"/>
    <col min="6976" max="6976" width="2.7109375" style="14" customWidth="1"/>
    <col min="6977" max="6978" width="10.7109375" style="14" customWidth="1"/>
    <col min="6979" max="6979" width="2.7109375" style="14" customWidth="1"/>
    <col min="6980" max="6981" width="10.7109375" style="14" customWidth="1"/>
    <col min="6982" max="6982" width="2.7109375" style="14" customWidth="1"/>
    <col min="6983" max="6984" width="10.7109375" style="14" customWidth="1"/>
    <col min="6985" max="6985" width="2.7109375" style="14" customWidth="1"/>
    <col min="6986" max="6987" width="10.7109375" style="14" customWidth="1"/>
    <col min="6988" max="6988" width="2.7109375" style="14" customWidth="1"/>
    <col min="6989" max="6990" width="10.7109375" style="14" customWidth="1"/>
    <col min="6991" max="6991" width="2.7109375" style="14" customWidth="1"/>
    <col min="6992" max="6993" width="10.7109375" style="14" customWidth="1"/>
    <col min="6994" max="6994" width="2.7109375" style="14" customWidth="1"/>
    <col min="6995" max="6996" width="10.7109375" style="14" customWidth="1"/>
    <col min="6997" max="6997" width="2.7109375" style="14" customWidth="1"/>
    <col min="6998" max="6999" width="10.7109375" style="14" customWidth="1"/>
    <col min="7000" max="7000" width="2.7109375" style="14" customWidth="1"/>
    <col min="7001" max="7002" width="10.7109375" style="14" customWidth="1"/>
    <col min="7003" max="7003" width="2.7109375" style="14" customWidth="1"/>
    <col min="7004" max="7005" width="10.7109375" style="14" customWidth="1"/>
    <col min="7006" max="7006" width="2.7109375" style="14" customWidth="1"/>
    <col min="7007" max="7008" width="10.7109375" style="14" customWidth="1"/>
    <col min="7009" max="7009" width="2.7109375" style="14" customWidth="1"/>
    <col min="7010" max="7011" width="10.7109375" style="14" customWidth="1"/>
    <col min="7012" max="7012" width="2.7109375" style="14" customWidth="1"/>
    <col min="7013" max="7014" width="10.7109375" style="14" customWidth="1"/>
    <col min="7015" max="7015" width="2.7109375" style="14" customWidth="1"/>
    <col min="7016" max="7017" width="10.7109375" style="14" customWidth="1"/>
    <col min="7018" max="7018" width="2.7109375" style="14" customWidth="1"/>
    <col min="7019" max="7020" width="10.7109375" style="14" customWidth="1"/>
    <col min="7021" max="7021" width="2.7109375" style="14" customWidth="1"/>
    <col min="7022" max="7023" width="10.7109375" style="14" customWidth="1"/>
    <col min="7024" max="7024" width="2.7109375" style="14" customWidth="1"/>
    <col min="7025" max="7026" width="10.7109375" style="14" customWidth="1"/>
    <col min="7027" max="7027" width="2.7109375" style="14" customWidth="1"/>
    <col min="7028" max="7029" width="10.7109375" style="14" customWidth="1"/>
    <col min="7030" max="7030" width="2.7109375" style="14" customWidth="1"/>
    <col min="7031" max="7032" width="10.7109375" style="14" customWidth="1"/>
    <col min="7033" max="7033" width="2.7109375" style="14" customWidth="1"/>
    <col min="7034" max="7035" width="10.7109375" style="14" customWidth="1"/>
    <col min="7036" max="7036" width="2.7109375" style="14" customWidth="1"/>
    <col min="7037" max="7038" width="10.7109375" style="14" customWidth="1"/>
    <col min="7039" max="7039" width="2.7109375" style="14" customWidth="1"/>
    <col min="7040" max="7041" width="10.7109375" style="14" customWidth="1"/>
    <col min="7042" max="7042" width="2.7109375" style="14" customWidth="1"/>
    <col min="7043" max="7044" width="10.7109375" style="14" customWidth="1"/>
    <col min="7045" max="7045" width="2.7109375" style="14" customWidth="1"/>
    <col min="7046" max="7047" width="10.7109375" style="14" customWidth="1"/>
    <col min="7048" max="7048" width="2.7109375" style="14" customWidth="1"/>
    <col min="7049" max="7050" width="10.7109375" style="14" customWidth="1"/>
    <col min="7051" max="7051" width="2.7109375" style="14" customWidth="1"/>
    <col min="7052" max="7053" width="10.7109375" style="14" customWidth="1"/>
    <col min="7054" max="7054" width="2.7109375" style="14" customWidth="1"/>
    <col min="7055" max="7056" width="10.7109375" style="14" customWidth="1"/>
    <col min="7057" max="7057" width="2.7109375" style="14" customWidth="1"/>
    <col min="7058" max="7059" width="10.7109375" style="14" customWidth="1"/>
    <col min="7060" max="7060" width="2.7109375" style="14" customWidth="1"/>
    <col min="7061" max="7062" width="10.7109375" style="14" customWidth="1"/>
    <col min="7063" max="7063" width="2.7109375" style="14" customWidth="1"/>
    <col min="7064" max="7065" width="10.7109375" style="14" customWidth="1"/>
    <col min="7066" max="7066" width="2.7109375" style="14" customWidth="1"/>
    <col min="7067" max="7068" width="10.7109375" style="14" customWidth="1"/>
    <col min="7069" max="7069" width="2.7109375" style="14" customWidth="1"/>
    <col min="7070" max="7071" width="10.7109375" style="14" customWidth="1"/>
    <col min="7072" max="7072" width="2.7109375" style="14" customWidth="1"/>
    <col min="7073" max="7074" width="10.7109375" style="14" customWidth="1"/>
    <col min="7075" max="7075" width="2.7109375" style="14" customWidth="1"/>
    <col min="7076" max="7077" width="10.7109375" style="14" customWidth="1"/>
    <col min="7078" max="7078" width="2.7109375" style="14" customWidth="1"/>
    <col min="7079" max="7080" width="10.7109375" style="14" customWidth="1"/>
    <col min="7081" max="7081" width="2.7109375" style="14" customWidth="1"/>
    <col min="7082" max="7083" width="10.7109375" style="14" customWidth="1"/>
    <col min="7084" max="7084" width="2.7109375" style="14" customWidth="1"/>
    <col min="7085" max="7086" width="10.7109375" style="14" customWidth="1"/>
    <col min="7087" max="7087" width="2.7109375" style="14" customWidth="1"/>
    <col min="7088" max="7089" width="10.7109375" style="14" customWidth="1"/>
    <col min="7090" max="7090" width="2.7109375" style="14" customWidth="1"/>
    <col min="7091" max="7092" width="10.7109375" style="14" customWidth="1"/>
    <col min="7093" max="7093" width="2.7109375" style="14" customWidth="1"/>
    <col min="7094" max="7095" width="10.7109375" style="14" customWidth="1"/>
    <col min="7096" max="7096" width="2.7109375" style="14" customWidth="1"/>
    <col min="7097" max="7098" width="10.7109375" style="14" customWidth="1"/>
    <col min="7099" max="7099" width="2.7109375" style="14" customWidth="1"/>
    <col min="7100" max="7101" width="10.7109375" style="14" customWidth="1"/>
    <col min="7102" max="7102" width="2.7109375" style="14" customWidth="1"/>
    <col min="7103" max="7104" width="10.7109375" style="14" customWidth="1"/>
    <col min="7105" max="7105" width="2.7109375" style="14" customWidth="1"/>
    <col min="7106" max="7107" width="10.7109375" style="14" customWidth="1"/>
    <col min="7108" max="7108" width="2.7109375" style="14" customWidth="1"/>
    <col min="7109" max="7110" width="10.7109375" style="14" customWidth="1"/>
    <col min="7111" max="7111" width="2.7109375" style="14" customWidth="1"/>
    <col min="7112" max="7113" width="10.7109375" style="14" customWidth="1"/>
    <col min="7114" max="7114" width="2.7109375" style="14" customWidth="1"/>
    <col min="7115" max="7116" width="10.7109375" style="14" customWidth="1"/>
    <col min="7117" max="7117" width="2.7109375" style="14" customWidth="1"/>
    <col min="7118" max="7119" width="10.7109375" style="14" customWidth="1"/>
    <col min="7120" max="7120" width="2.7109375" style="14" customWidth="1"/>
    <col min="7121" max="7122" width="10.7109375" style="14" customWidth="1"/>
    <col min="7123" max="7123" width="2.7109375" style="14" customWidth="1"/>
    <col min="7124" max="7125" width="10.7109375" style="14" customWidth="1"/>
    <col min="7126" max="7126" width="2.7109375" style="14" customWidth="1"/>
    <col min="7127" max="7128" width="10.7109375" style="14" customWidth="1"/>
    <col min="7129" max="7129" width="2.7109375" style="14" customWidth="1"/>
    <col min="7130" max="7131" width="10.7109375" style="14" customWidth="1"/>
    <col min="7132" max="7132" width="2.7109375" style="14" customWidth="1"/>
    <col min="7133" max="7134" width="10.7109375" style="14" customWidth="1"/>
    <col min="7135" max="7135" width="2.7109375" style="14" customWidth="1"/>
    <col min="7136" max="7137" width="10.7109375" style="14" customWidth="1"/>
    <col min="7138" max="7138" width="2.7109375" style="14" customWidth="1"/>
    <col min="7139" max="7140" width="10.7109375" style="14" customWidth="1"/>
    <col min="7141" max="7141" width="2.7109375" style="14" customWidth="1"/>
    <col min="7142" max="7143" width="10.7109375" style="14" customWidth="1"/>
    <col min="7144" max="7144" width="2.7109375" style="14" customWidth="1"/>
    <col min="7145" max="7146" width="10.7109375" style="14" customWidth="1"/>
    <col min="7147" max="7147" width="2.7109375" style="14" customWidth="1"/>
    <col min="7148" max="7149" width="10.7109375" style="14" customWidth="1"/>
    <col min="7150" max="7150" width="2.7109375" style="14" customWidth="1"/>
    <col min="7151" max="7152" width="10.7109375" style="14" customWidth="1"/>
    <col min="7153" max="7153" width="2.7109375" style="14" customWidth="1"/>
    <col min="7154" max="7155" width="10.7109375" style="14" customWidth="1"/>
    <col min="7156" max="7156" width="2.7109375" style="14" customWidth="1"/>
    <col min="7157" max="7158" width="10.7109375" style="14" customWidth="1"/>
    <col min="7159" max="7159" width="2.7109375" style="14" customWidth="1"/>
    <col min="7160" max="7161" width="10.7109375" style="14" customWidth="1"/>
    <col min="7162" max="7162" width="2.7109375" style="14" customWidth="1"/>
    <col min="7163" max="7164" width="10.7109375" style="14" customWidth="1"/>
    <col min="7165" max="7165" width="2.7109375" style="14" customWidth="1"/>
    <col min="7166" max="7167" width="10.7109375" style="14" customWidth="1"/>
    <col min="7168" max="7168" width="2.7109375" style="14" customWidth="1"/>
    <col min="7169" max="7170" width="10.7109375" style="14" customWidth="1"/>
    <col min="7171" max="7171" width="2.7109375" style="14" customWidth="1"/>
    <col min="7172" max="7173" width="10.7109375" style="14" customWidth="1"/>
    <col min="7174" max="7174" width="2.7109375" style="14" customWidth="1"/>
    <col min="7175" max="7176" width="10.7109375" style="14" customWidth="1"/>
    <col min="7177" max="7177" width="2.7109375" style="14" customWidth="1"/>
    <col min="7178" max="7179" width="10.7109375" style="14" customWidth="1"/>
    <col min="7180" max="7180" width="2.7109375" style="14" customWidth="1"/>
    <col min="7181" max="7182" width="10.7109375" style="14" customWidth="1"/>
    <col min="7183" max="7183" width="2.7109375" style="14" customWidth="1"/>
    <col min="7184" max="7185" width="10.7109375" style="14" customWidth="1"/>
    <col min="7186" max="7186" width="2.7109375" style="14" customWidth="1"/>
    <col min="7187" max="7188" width="10.7109375" style="14" customWidth="1"/>
    <col min="7189" max="7189" width="2.7109375" style="14" customWidth="1"/>
    <col min="7190" max="7191" width="10.7109375" style="14" customWidth="1"/>
    <col min="7192" max="7192" width="2.7109375" style="14" customWidth="1"/>
    <col min="7193" max="7194" width="10.7109375" style="14" customWidth="1"/>
    <col min="7195" max="7195" width="2.7109375" style="14" customWidth="1"/>
    <col min="7196" max="7197" width="10.7109375" style="14" customWidth="1"/>
    <col min="7198" max="7198" width="2.7109375" style="14" customWidth="1"/>
    <col min="7199" max="7200" width="10.7109375" style="14" customWidth="1"/>
    <col min="7201" max="7201" width="2.7109375" style="14" customWidth="1"/>
    <col min="7202" max="7203" width="10.7109375" style="14" customWidth="1"/>
    <col min="7204" max="7204" width="2.7109375" style="14" customWidth="1"/>
    <col min="7205" max="7206" width="10.7109375" style="14" customWidth="1"/>
    <col min="7207" max="7207" width="2.7109375" style="14" customWidth="1"/>
    <col min="7208" max="7209" width="10.7109375" style="14" customWidth="1"/>
    <col min="7210" max="7210" width="2.7109375" style="14" customWidth="1"/>
    <col min="7211" max="7212" width="10.7109375" style="14" customWidth="1"/>
    <col min="7213" max="7213" width="2.7109375" style="14" customWidth="1"/>
    <col min="7214" max="7215" width="10.7109375" style="14" customWidth="1"/>
    <col min="7216" max="7216" width="2.7109375" style="14" customWidth="1"/>
    <col min="7217" max="7218" width="10.7109375" style="14" customWidth="1"/>
    <col min="7219" max="7219" width="2.7109375" style="14" customWidth="1"/>
    <col min="7220" max="7221" width="10.7109375" style="14" customWidth="1"/>
    <col min="7222" max="7222" width="2.7109375" style="14" customWidth="1"/>
    <col min="7223" max="7224" width="10.7109375" style="14" customWidth="1"/>
    <col min="7225" max="7225" width="2.7109375" style="14" customWidth="1"/>
    <col min="7226" max="7227" width="10.7109375" style="14" customWidth="1"/>
    <col min="7228" max="7228" width="2.7109375" style="14" customWidth="1"/>
    <col min="7229" max="7230" width="10.7109375" style="14" customWidth="1"/>
    <col min="7231" max="7231" width="2.7109375" style="14" customWidth="1"/>
    <col min="7232" max="7233" width="10.7109375" style="14" customWidth="1"/>
    <col min="7234" max="7234" width="2.7109375" style="14" customWidth="1"/>
    <col min="7235" max="7236" width="10.7109375" style="14" customWidth="1"/>
    <col min="7237" max="7237" width="2.7109375" style="14" customWidth="1"/>
    <col min="7238" max="7239" width="10.7109375" style="14" customWidth="1"/>
    <col min="7240" max="7240" width="2.7109375" style="14" customWidth="1"/>
    <col min="7241" max="7242" width="10.7109375" style="14" customWidth="1"/>
    <col min="7243" max="7243" width="2.7109375" style="14" customWidth="1"/>
    <col min="7244" max="7245" width="10.7109375" style="14" customWidth="1"/>
    <col min="7246" max="7246" width="2.7109375" style="14" customWidth="1"/>
    <col min="7247" max="7248" width="10.7109375" style="14" customWidth="1"/>
    <col min="7249" max="7249" width="2.7109375" style="14" customWidth="1"/>
    <col min="7250" max="7251" width="10.7109375" style="14" customWidth="1"/>
    <col min="7252" max="7252" width="2.7109375" style="14" customWidth="1"/>
    <col min="7253" max="7254" width="10.7109375" style="14" customWidth="1"/>
    <col min="7255" max="7255" width="2.7109375" style="14" customWidth="1"/>
    <col min="7256" max="7257" width="10.7109375" style="14" customWidth="1"/>
    <col min="7258" max="7258" width="2.7109375" style="14" customWidth="1"/>
    <col min="7259" max="7260" width="10.7109375" style="14" customWidth="1"/>
    <col min="7261" max="7261" width="2.7109375" style="14" customWidth="1"/>
    <col min="7262" max="7263" width="10.7109375" style="14" customWidth="1"/>
    <col min="7264" max="7264" width="2.7109375" style="14" customWidth="1"/>
    <col min="7265" max="7266" width="10.7109375" style="14" customWidth="1"/>
    <col min="7267" max="7267" width="2.7109375" style="14" customWidth="1"/>
    <col min="7268" max="7269" width="10.7109375" style="14" customWidth="1"/>
    <col min="7270" max="7270" width="2.7109375" style="14" customWidth="1"/>
    <col min="7271" max="7272" width="10.7109375" style="14" customWidth="1"/>
    <col min="7273" max="7273" width="2.7109375" style="14" customWidth="1"/>
    <col min="7274" max="7275" width="10.7109375" style="14" customWidth="1"/>
    <col min="7276" max="7276" width="2.7109375" style="14" customWidth="1"/>
    <col min="7277" max="7278" width="10.7109375" style="14" customWidth="1"/>
    <col min="7279" max="7279" width="2.7109375" style="14" customWidth="1"/>
    <col min="7280" max="7281" width="10.7109375" style="14" customWidth="1"/>
    <col min="7282" max="7282" width="2.7109375" style="14" customWidth="1"/>
    <col min="7283" max="7284" width="10.7109375" style="14" customWidth="1"/>
    <col min="7285" max="7285" width="2.7109375" style="14" customWidth="1"/>
    <col min="7286" max="7287" width="10.7109375" style="14" customWidth="1"/>
    <col min="7288" max="7288" width="2.7109375" style="14" customWidth="1"/>
    <col min="7289" max="7290" width="10.7109375" style="14" customWidth="1"/>
    <col min="7291" max="7291" width="2.7109375" style="14" customWidth="1"/>
    <col min="7292" max="7293" width="10.7109375" style="14" customWidth="1"/>
    <col min="7294" max="7294" width="2.7109375" style="14" customWidth="1"/>
    <col min="7295" max="7296" width="10.7109375" style="14" customWidth="1"/>
    <col min="7297" max="7297" width="2.7109375" style="14" customWidth="1"/>
    <col min="7298" max="7299" width="10.7109375" style="14" customWidth="1"/>
    <col min="7300" max="7300" width="2.7109375" style="14" customWidth="1"/>
    <col min="7301" max="7302" width="10.7109375" style="14" customWidth="1"/>
    <col min="7303" max="7303" width="2.7109375" style="14" customWidth="1"/>
    <col min="7304" max="7305" width="10.7109375" style="14" customWidth="1"/>
    <col min="7306" max="7306" width="2.7109375" style="14" customWidth="1"/>
    <col min="7307" max="7308" width="10.7109375" style="14" customWidth="1"/>
    <col min="7309" max="7309" width="2.7109375" style="14" customWidth="1"/>
    <col min="7310" max="7311" width="10.7109375" style="14" customWidth="1"/>
    <col min="7312" max="7312" width="2.7109375" style="14" customWidth="1"/>
    <col min="7313" max="7314" width="10.7109375" style="14" customWidth="1"/>
    <col min="7315" max="7315" width="2.7109375" style="14" customWidth="1"/>
    <col min="7316" max="7317" width="10.7109375" style="14" customWidth="1"/>
    <col min="7318" max="7318" width="2.7109375" style="14" customWidth="1"/>
    <col min="7319" max="7320" width="10.7109375" style="14" customWidth="1"/>
    <col min="7321" max="7321" width="2.7109375" style="14" customWidth="1"/>
    <col min="7322" max="7323" width="10.7109375" style="14" customWidth="1"/>
    <col min="7324" max="7324" width="2.7109375" style="14" customWidth="1"/>
    <col min="7325" max="7326" width="10.7109375" style="14" customWidth="1"/>
    <col min="7327" max="7327" width="2.7109375" style="14" customWidth="1"/>
    <col min="7328" max="7329" width="10.7109375" style="14" customWidth="1"/>
    <col min="7330" max="7330" width="2.7109375" style="14" customWidth="1"/>
    <col min="7331" max="7332" width="10.7109375" style="14" customWidth="1"/>
    <col min="7333" max="7333" width="2.7109375" style="14" customWidth="1"/>
    <col min="7334" max="7335" width="10.7109375" style="14" customWidth="1"/>
    <col min="7336" max="7336" width="2.7109375" style="14" customWidth="1"/>
    <col min="7337" max="7338" width="10.7109375" style="14" customWidth="1"/>
    <col min="7339" max="7339" width="2.7109375" style="14" customWidth="1"/>
    <col min="7340" max="7341" width="10.7109375" style="14" customWidth="1"/>
    <col min="7342" max="7342" width="2.7109375" style="14" customWidth="1"/>
    <col min="7343" max="7344" width="10.7109375" style="14" customWidth="1"/>
    <col min="7345" max="7345" width="2.7109375" style="14" customWidth="1"/>
    <col min="7346" max="7347" width="10.7109375" style="14" customWidth="1"/>
    <col min="7348" max="7348" width="2.7109375" style="14" customWidth="1"/>
    <col min="7349" max="7350" width="10.7109375" style="14" customWidth="1"/>
    <col min="7351" max="7351" width="2.7109375" style="14" customWidth="1"/>
    <col min="7352" max="7353" width="10.7109375" style="14" customWidth="1"/>
    <col min="7354" max="7354" width="2.7109375" style="14" customWidth="1"/>
    <col min="7355" max="7356" width="10.7109375" style="14" customWidth="1"/>
    <col min="7357" max="7357" width="2.7109375" style="14" customWidth="1"/>
    <col min="7358" max="7359" width="10.7109375" style="14" customWidth="1"/>
    <col min="7360" max="7360" width="2.7109375" style="14" customWidth="1"/>
    <col min="7361" max="7362" width="10.7109375" style="14" customWidth="1"/>
    <col min="7363" max="7363" width="2.7109375" style="14" customWidth="1"/>
    <col min="7364" max="7365" width="10.7109375" style="14" customWidth="1"/>
    <col min="7366" max="7366" width="2.7109375" style="14" customWidth="1"/>
    <col min="7367" max="7368" width="10.7109375" style="14" customWidth="1"/>
    <col min="7369" max="7369" width="2.7109375" style="14" customWidth="1"/>
    <col min="7370" max="7371" width="10.7109375" style="14" customWidth="1"/>
    <col min="7372" max="7372" width="2.7109375" style="14" customWidth="1"/>
    <col min="7373" max="7374" width="10.7109375" style="14" customWidth="1"/>
    <col min="7375" max="7375" width="2.7109375" style="14" customWidth="1"/>
    <col min="7376" max="7377" width="10.7109375" style="14" customWidth="1"/>
    <col min="7378" max="7378" width="2.7109375" style="14" customWidth="1"/>
    <col min="7379" max="7380" width="10.7109375" style="14" customWidth="1"/>
    <col min="7381" max="7381" width="2.7109375" style="14" customWidth="1"/>
    <col min="7382" max="7383" width="10.7109375" style="14" customWidth="1"/>
    <col min="7384" max="7384" width="2.7109375" style="14" customWidth="1"/>
    <col min="7385" max="7386" width="10.7109375" style="14" customWidth="1"/>
    <col min="7387" max="7387" width="2.7109375" style="14" customWidth="1"/>
    <col min="7388" max="7389" width="10.7109375" style="14" customWidth="1"/>
    <col min="7390" max="7390" width="2.7109375" style="14" customWidth="1"/>
    <col min="7391" max="7392" width="10.7109375" style="14" customWidth="1"/>
    <col min="7393" max="7393" width="2.7109375" style="14" customWidth="1"/>
    <col min="7394" max="7395" width="10.7109375" style="14" customWidth="1"/>
    <col min="7396" max="7396" width="2.7109375" style="14" customWidth="1"/>
    <col min="7397" max="7398" width="10.7109375" style="14" customWidth="1"/>
    <col min="7399" max="7399" width="2.7109375" style="14" customWidth="1"/>
    <col min="7400" max="7401" width="10.7109375" style="14" customWidth="1"/>
    <col min="7402" max="7402" width="2.7109375" style="14" customWidth="1"/>
    <col min="7403" max="7404" width="10.7109375" style="14" customWidth="1"/>
    <col min="7405" max="7405" width="2.7109375" style="14" customWidth="1"/>
    <col min="7406" max="7407" width="10.7109375" style="14" customWidth="1"/>
    <col min="7408" max="7408" width="2.7109375" style="14" customWidth="1"/>
    <col min="7409" max="7410" width="10.7109375" style="14" customWidth="1"/>
    <col min="7411" max="7411" width="2.7109375" style="14" customWidth="1"/>
    <col min="7412" max="7413" width="10.7109375" style="14" customWidth="1"/>
    <col min="7414" max="7414" width="2.7109375" style="14" customWidth="1"/>
    <col min="7415" max="7416" width="10.7109375" style="14" customWidth="1"/>
    <col min="7417" max="7417" width="2.7109375" style="14" customWidth="1"/>
    <col min="7418" max="7419" width="10.7109375" style="14" customWidth="1"/>
    <col min="7420" max="7420" width="2.7109375" style="14" customWidth="1"/>
    <col min="7421" max="7422" width="10.7109375" style="14" customWidth="1"/>
    <col min="7423" max="7423" width="2.7109375" style="14" customWidth="1"/>
    <col min="7424" max="7425" width="10.7109375" style="14" customWidth="1"/>
    <col min="7426" max="7426" width="2.7109375" style="14" customWidth="1"/>
    <col min="7427" max="7428" width="10.7109375" style="14" customWidth="1"/>
    <col min="7429" max="7429" width="2.7109375" style="14" customWidth="1"/>
    <col min="7430" max="7431" width="10.7109375" style="14" customWidth="1"/>
    <col min="7432" max="7432" width="2.7109375" style="14" customWidth="1"/>
    <col min="7433" max="7434" width="10.7109375" style="14" customWidth="1"/>
    <col min="7435" max="7435" width="2.7109375" style="14" customWidth="1"/>
    <col min="7436" max="7437" width="10.7109375" style="14" customWidth="1"/>
    <col min="7438" max="7438" width="2.7109375" style="14" customWidth="1"/>
    <col min="7439" max="7440" width="10.7109375" style="14" customWidth="1"/>
    <col min="7441" max="7441" width="2.7109375" style="14" customWidth="1"/>
    <col min="7442" max="7443" width="10.7109375" style="14" customWidth="1"/>
    <col min="7444" max="7444" width="2.7109375" style="14" customWidth="1"/>
    <col min="7445" max="7446" width="10.7109375" style="14" customWidth="1"/>
    <col min="7447" max="7447" width="2.7109375" style="14" customWidth="1"/>
    <col min="7448" max="7449" width="10.7109375" style="14" customWidth="1"/>
    <col min="7450" max="7450" width="2.7109375" style="14" customWidth="1"/>
    <col min="7451" max="7452" width="10.7109375" style="14" customWidth="1"/>
    <col min="7453" max="7453" width="2.7109375" style="14" customWidth="1"/>
    <col min="7454" max="7455" width="10.7109375" style="14" customWidth="1"/>
    <col min="7456" max="7456" width="2.7109375" style="14" customWidth="1"/>
    <col min="7457" max="7458" width="10.7109375" style="14" customWidth="1"/>
    <col min="7459" max="7459" width="2.7109375" style="14" customWidth="1"/>
    <col min="7460" max="7461" width="10.7109375" style="14" customWidth="1"/>
    <col min="7462" max="7462" width="2.7109375" style="14" customWidth="1"/>
    <col min="7463" max="7464" width="10.7109375" style="14" customWidth="1"/>
    <col min="7465" max="7465" width="2.7109375" style="14" customWidth="1"/>
    <col min="7466" max="7467" width="10.7109375" style="14" customWidth="1"/>
    <col min="7468" max="7468" width="2.7109375" style="14" customWidth="1"/>
    <col min="7469" max="7470" width="10.7109375" style="14" customWidth="1"/>
    <col min="7471" max="7471" width="2.7109375" style="14" customWidth="1"/>
    <col min="7472" max="7473" width="10.7109375" style="14" customWidth="1"/>
    <col min="7474" max="7474" width="2.7109375" style="14" customWidth="1"/>
    <col min="7475" max="7476" width="10.7109375" style="14" customWidth="1"/>
    <col min="7477" max="7477" width="2.7109375" style="14" customWidth="1"/>
    <col min="7478" max="7479" width="10.7109375" style="14" customWidth="1"/>
    <col min="7480" max="7480" width="2.7109375" style="14" customWidth="1"/>
    <col min="7481" max="7482" width="10.7109375" style="14" customWidth="1"/>
    <col min="7483" max="7483" width="2.7109375" style="14" customWidth="1"/>
    <col min="7484" max="7485" width="10.7109375" style="14" customWidth="1"/>
    <col min="7486" max="7486" width="2.7109375" style="14" customWidth="1"/>
    <col min="7487" max="7488" width="10.7109375" style="14" customWidth="1"/>
    <col min="7489" max="7489" width="2.7109375" style="14" customWidth="1"/>
    <col min="7490" max="7491" width="10.7109375" style="14" customWidth="1"/>
    <col min="7492" max="7492" width="2.7109375" style="14" customWidth="1"/>
    <col min="7493" max="7494" width="10.7109375" style="14" customWidth="1"/>
    <col min="7495" max="7495" width="2.7109375" style="14" customWidth="1"/>
    <col min="7496" max="7497" width="10.7109375" style="14" customWidth="1"/>
    <col min="7498" max="7498" width="2.7109375" style="14" customWidth="1"/>
    <col min="7499" max="7500" width="10.7109375" style="14" customWidth="1"/>
    <col min="7501" max="7501" width="2.7109375" style="14" customWidth="1"/>
    <col min="7502" max="7503" width="10.7109375" style="14" customWidth="1"/>
    <col min="7504" max="7504" width="2.7109375" style="14" customWidth="1"/>
    <col min="7505" max="7506" width="10.7109375" style="14" customWidth="1"/>
    <col min="7507" max="7507" width="2.7109375" style="14" customWidth="1"/>
    <col min="7508" max="7509" width="10.7109375" style="14" customWidth="1"/>
    <col min="7510" max="7510" width="2.7109375" style="14" customWidth="1"/>
    <col min="7511" max="7512" width="10.7109375" style="14" customWidth="1"/>
    <col min="7513" max="7513" width="2.7109375" style="14" customWidth="1"/>
    <col min="7514" max="7515" width="10.7109375" style="14" customWidth="1"/>
    <col min="7516" max="7516" width="2.7109375" style="14" customWidth="1"/>
    <col min="7517" max="7518" width="10.7109375" style="14" customWidth="1"/>
    <col min="7519" max="7519" width="2.7109375" style="14" customWidth="1"/>
    <col min="7520" max="7521" width="10.7109375" style="14" customWidth="1"/>
    <col min="7522" max="7522" width="2.7109375" style="14" customWidth="1"/>
    <col min="7523" max="7524" width="10.7109375" style="14" customWidth="1"/>
    <col min="7525" max="7525" width="2.7109375" style="14" customWidth="1"/>
    <col min="7526" max="7527" width="10.7109375" style="14" customWidth="1"/>
    <col min="7528" max="7528" width="2.7109375" style="14" customWidth="1"/>
    <col min="7529" max="7530" width="10.7109375" style="14" customWidth="1"/>
    <col min="7531" max="7531" width="2.7109375" style="14" customWidth="1"/>
    <col min="7532" max="7533" width="10.7109375" style="14" customWidth="1"/>
    <col min="7534" max="7534" width="2.7109375" style="14" customWidth="1"/>
    <col min="7535" max="7536" width="10.7109375" style="14" customWidth="1"/>
    <col min="7537" max="7537" width="2.7109375" style="14" customWidth="1"/>
    <col min="7538" max="7539" width="10.7109375" style="14" customWidth="1"/>
    <col min="7540" max="7540" width="2.7109375" style="14" customWidth="1"/>
    <col min="7541" max="7542" width="10.7109375" style="14" customWidth="1"/>
    <col min="7543" max="7543" width="2.7109375" style="14" customWidth="1"/>
    <col min="7544" max="7545" width="10.7109375" style="14" customWidth="1"/>
    <col min="7546" max="7546" width="2.7109375" style="14" customWidth="1"/>
    <col min="7547" max="7548" width="10.7109375" style="14" customWidth="1"/>
    <col min="7549" max="7549" width="2.7109375" style="14" customWidth="1"/>
    <col min="7550" max="7551" width="10.7109375" style="14" customWidth="1"/>
    <col min="7552" max="7552" width="2.7109375" style="14" customWidth="1"/>
    <col min="7553" max="7554" width="10.7109375" style="14" customWidth="1"/>
    <col min="7555" max="7555" width="2.7109375" style="14" customWidth="1"/>
    <col min="7556" max="7557" width="10.7109375" style="14" customWidth="1"/>
    <col min="7558" max="7558" width="2.7109375" style="14" customWidth="1"/>
    <col min="7559" max="7560" width="10.7109375" style="14" customWidth="1"/>
    <col min="7561" max="7561" width="2.7109375" style="14" customWidth="1"/>
    <col min="7562" max="7563" width="10.7109375" style="14" customWidth="1"/>
    <col min="7564" max="7564" width="2.7109375" style="14" customWidth="1"/>
    <col min="7565" max="7566" width="10.7109375" style="14" customWidth="1"/>
    <col min="7567" max="7567" width="2.7109375" style="14" customWidth="1"/>
    <col min="7568" max="7569" width="10.7109375" style="14" customWidth="1"/>
    <col min="7570" max="7570" width="2.7109375" style="14" customWidth="1"/>
    <col min="7571" max="7572" width="10.7109375" style="14" customWidth="1"/>
    <col min="7573" max="7573" width="2.7109375" style="14" customWidth="1"/>
    <col min="7574" max="7575" width="10.7109375" style="14" customWidth="1"/>
    <col min="7576" max="7576" width="2.7109375" style="14" customWidth="1"/>
    <col min="7577" max="7578" width="10.7109375" style="14" customWidth="1"/>
    <col min="7579" max="7579" width="2.7109375" style="14" customWidth="1"/>
    <col min="7580" max="7581" width="10.7109375" style="14" customWidth="1"/>
    <col min="7582" max="7582" width="2.7109375" style="14" customWidth="1"/>
    <col min="7583" max="7584" width="10.7109375" style="14" customWidth="1"/>
    <col min="7585" max="7585" width="2.7109375" style="14" customWidth="1"/>
    <col min="7586" max="7587" width="10.7109375" style="14" customWidth="1"/>
    <col min="7588" max="7588" width="2.7109375" style="14" customWidth="1"/>
    <col min="7589" max="7590" width="10.7109375" style="14" customWidth="1"/>
    <col min="7591" max="7591" width="2.7109375" style="14" customWidth="1"/>
    <col min="7592" max="7593" width="10.7109375" style="14" customWidth="1"/>
    <col min="7594" max="7594" width="2.7109375" style="14" customWidth="1"/>
    <col min="7595" max="7596" width="10.7109375" style="14" customWidth="1"/>
    <col min="7597" max="7597" width="2.7109375" style="14" customWidth="1"/>
    <col min="7598" max="7599" width="10.7109375" style="14" customWidth="1"/>
    <col min="7600" max="7600" width="2.7109375" style="14" customWidth="1"/>
    <col min="7601" max="7602" width="10.7109375" style="14" customWidth="1"/>
    <col min="7603" max="7603" width="2.7109375" style="14" customWidth="1"/>
    <col min="7604" max="7605" width="10.7109375" style="14" customWidth="1"/>
    <col min="7606" max="7606" width="2.7109375" style="14" customWidth="1"/>
    <col min="7607" max="7608" width="10.7109375" style="14" customWidth="1"/>
    <col min="7609" max="7609" width="2.7109375" style="14" customWidth="1"/>
    <col min="7610" max="7611" width="10.7109375" style="14" customWidth="1"/>
    <col min="7612" max="7612" width="2.7109375" style="14" customWidth="1"/>
    <col min="7613" max="7614" width="10.7109375" style="14" customWidth="1"/>
    <col min="7615" max="7615" width="2.7109375" style="14" customWidth="1"/>
    <col min="7616" max="7617" width="10.7109375" style="14" customWidth="1"/>
    <col min="7618" max="7618" width="2.7109375" style="14" customWidth="1"/>
    <col min="7619" max="7620" width="10.7109375" style="14" customWidth="1"/>
    <col min="7621" max="7621" width="2.7109375" style="14" customWidth="1"/>
    <col min="7622" max="7623" width="10.7109375" style="14" customWidth="1"/>
    <col min="7624" max="7624" width="2.7109375" style="14" customWidth="1"/>
    <col min="7625" max="7626" width="10.7109375" style="14" customWidth="1"/>
    <col min="7627" max="7627" width="2.7109375" style="14" customWidth="1"/>
    <col min="7628" max="7629" width="10.7109375" style="14" customWidth="1"/>
    <col min="7630" max="7630" width="2.7109375" style="14" customWidth="1"/>
    <col min="7631" max="7632" width="10.7109375" style="14" customWidth="1"/>
    <col min="7633" max="7633" width="2.7109375" style="14" customWidth="1"/>
    <col min="7634" max="7635" width="10.7109375" style="14" customWidth="1"/>
    <col min="7636" max="7636" width="2.7109375" style="14" customWidth="1"/>
    <col min="7637" max="7638" width="10.7109375" style="14" customWidth="1"/>
    <col min="7639" max="7639" width="2.7109375" style="14" customWidth="1"/>
    <col min="7640" max="7641" width="10.7109375" style="14" customWidth="1"/>
    <col min="7642" max="7642" width="2.7109375" style="14" customWidth="1"/>
    <col min="7643" max="7644" width="10.7109375" style="14" customWidth="1"/>
    <col min="7645" max="7645" width="2.7109375" style="14" customWidth="1"/>
    <col min="7646" max="7647" width="10.7109375" style="14" customWidth="1"/>
    <col min="7648" max="7648" width="2.7109375" style="14" customWidth="1"/>
    <col min="7649" max="7650" width="10.7109375" style="14" customWidth="1"/>
    <col min="7651" max="7651" width="2.7109375" style="14" customWidth="1"/>
    <col min="7652" max="7653" width="10.7109375" style="14" customWidth="1"/>
    <col min="7654" max="7654" width="2.7109375" style="14" customWidth="1"/>
    <col min="7655" max="7656" width="10.7109375" style="14" customWidth="1"/>
    <col min="7657" max="7657" width="2.7109375" style="14" customWidth="1"/>
    <col min="7658" max="7659" width="10.7109375" style="14" customWidth="1"/>
    <col min="7660" max="7660" width="2.7109375" style="14" customWidth="1"/>
    <col min="7661" max="7662" width="10.7109375" style="14" customWidth="1"/>
    <col min="7663" max="7663" width="2.7109375" style="14" customWidth="1"/>
    <col min="7664" max="7665" width="10.7109375" style="14" customWidth="1"/>
    <col min="7666" max="7666" width="2.7109375" style="14" customWidth="1"/>
    <col min="7667" max="7668" width="10.7109375" style="14" customWidth="1"/>
    <col min="7669" max="7669" width="2.7109375" style="14" customWidth="1"/>
    <col min="7670" max="7671" width="10.7109375" style="14" customWidth="1"/>
    <col min="7672" max="7672" width="2.7109375" style="14" customWidth="1"/>
    <col min="7673" max="7674" width="10.7109375" style="14" customWidth="1"/>
    <col min="7675" max="7675" width="2.7109375" style="14" customWidth="1"/>
    <col min="7676" max="7677" width="10.7109375" style="14" customWidth="1"/>
    <col min="7678" max="7678" width="2.7109375" style="14" customWidth="1"/>
    <col min="7679" max="7680" width="10.7109375" style="14" customWidth="1"/>
    <col min="7681" max="7681" width="2.7109375" style="14" customWidth="1"/>
    <col min="7682" max="7683" width="10.7109375" style="14" customWidth="1"/>
    <col min="7684" max="7684" width="2.7109375" style="14" customWidth="1"/>
    <col min="7685" max="7686" width="10.7109375" style="14" customWidth="1"/>
    <col min="7687" max="7687" width="2.7109375" style="14" customWidth="1"/>
    <col min="7688" max="7689" width="10.7109375" style="14" customWidth="1"/>
    <col min="7690" max="7690" width="2.7109375" style="14" customWidth="1"/>
    <col min="7691" max="7692" width="10.7109375" style="14" customWidth="1"/>
    <col min="7693" max="7693" width="2.7109375" style="14" customWidth="1"/>
    <col min="7694" max="7695" width="10.7109375" style="14" customWidth="1"/>
    <col min="7696" max="7696" width="2.7109375" style="14" customWidth="1"/>
    <col min="7697" max="7698" width="10.7109375" style="14" customWidth="1"/>
    <col min="7699" max="7699" width="2.7109375" style="14" customWidth="1"/>
    <col min="7700" max="7701" width="10.7109375" style="14" customWidth="1"/>
    <col min="7702" max="7702" width="2.7109375" style="14" customWidth="1"/>
    <col min="7703" max="7704" width="10.7109375" style="14" customWidth="1"/>
    <col min="7705" max="7705" width="2.7109375" style="14" customWidth="1"/>
    <col min="7706" max="7707" width="10.7109375" style="14" customWidth="1"/>
    <col min="7708" max="7708" width="2.7109375" style="14" customWidth="1"/>
    <col min="7709" max="7710" width="10.7109375" style="14" customWidth="1"/>
    <col min="7711" max="7711" width="2.7109375" style="14" customWidth="1"/>
    <col min="7712" max="7713" width="10.7109375" style="14" customWidth="1"/>
    <col min="7714" max="7714" width="2.7109375" style="14" customWidth="1"/>
    <col min="7715" max="7716" width="10.7109375" style="14" customWidth="1"/>
    <col min="7717" max="7717" width="2.7109375" style="14" customWidth="1"/>
    <col min="7718" max="7719" width="10.7109375" style="14" customWidth="1"/>
    <col min="7720" max="7720" width="2.7109375" style="14" customWidth="1"/>
    <col min="7721" max="7722" width="10.7109375" style="14" customWidth="1"/>
    <col min="7723" max="7723" width="2.7109375" style="14" customWidth="1"/>
    <col min="7724" max="7725" width="10.7109375" style="14" customWidth="1"/>
    <col min="7726" max="7726" width="2.7109375" style="14" customWidth="1"/>
    <col min="7727" max="7728" width="10.7109375" style="14" customWidth="1"/>
    <col min="7729" max="7729" width="2.7109375" style="14" customWidth="1"/>
    <col min="7730" max="7731" width="10.7109375" style="14" customWidth="1"/>
    <col min="7732" max="7732" width="2.7109375" style="14" customWidth="1"/>
    <col min="7733" max="7734" width="10.7109375" style="14" customWidth="1"/>
    <col min="7735" max="7735" width="2.7109375" style="14" customWidth="1"/>
    <col min="7736" max="7737" width="10.7109375" style="14" customWidth="1"/>
    <col min="7738" max="7738" width="2.7109375" style="14" customWidth="1"/>
    <col min="7739" max="7740" width="10.7109375" style="14" customWidth="1"/>
    <col min="7741" max="7741" width="2.7109375" style="14" customWidth="1"/>
    <col min="7742" max="7743" width="10.7109375" style="14" customWidth="1"/>
    <col min="7744" max="7744" width="2.7109375" style="14" customWidth="1"/>
    <col min="7745" max="7746" width="10.7109375" style="14" customWidth="1"/>
    <col min="7747" max="7747" width="2.7109375" style="14" customWidth="1"/>
    <col min="7748" max="7749" width="10.7109375" style="14" customWidth="1"/>
    <col min="7750" max="7750" width="2.7109375" style="14" customWidth="1"/>
    <col min="7751" max="7752" width="10.7109375" style="14" customWidth="1"/>
    <col min="7753" max="7753" width="2.7109375" style="14" customWidth="1"/>
    <col min="7754" max="7755" width="10.7109375" style="14" customWidth="1"/>
    <col min="7756" max="7756" width="2.7109375" style="14" customWidth="1"/>
    <col min="7757" max="7758" width="10.7109375" style="14" customWidth="1"/>
    <col min="7759" max="7759" width="2.7109375" style="14" customWidth="1"/>
    <col min="7760" max="7761" width="10.7109375" style="14" customWidth="1"/>
    <col min="7762" max="7762" width="2.7109375" style="14" customWidth="1"/>
    <col min="7763" max="7764" width="10.7109375" style="14" customWidth="1"/>
    <col min="7765" max="7765" width="2.7109375" style="14" customWidth="1"/>
    <col min="7766" max="7767" width="10.7109375" style="14" customWidth="1"/>
    <col min="7768" max="7768" width="2.7109375" style="14" customWidth="1"/>
    <col min="7769" max="7770" width="10.7109375" style="14" customWidth="1"/>
    <col min="7771" max="7771" width="2.7109375" style="14" customWidth="1"/>
    <col min="7772" max="7773" width="10.7109375" style="14" customWidth="1"/>
    <col min="7774" max="7774" width="2.7109375" style="14" customWidth="1"/>
    <col min="7775" max="7776" width="10.7109375" style="14" customWidth="1"/>
    <col min="7777" max="7777" width="2.7109375" style="14" customWidth="1"/>
    <col min="7778" max="7779" width="10.7109375" style="14" customWidth="1"/>
    <col min="7780" max="7780" width="2.7109375" style="14" customWidth="1"/>
    <col min="7781" max="7782" width="10.7109375" style="14" customWidth="1"/>
    <col min="7783" max="7783" width="2.7109375" style="14" customWidth="1"/>
    <col min="7784" max="7785" width="10.7109375" style="14" customWidth="1"/>
    <col min="7786" max="7786" width="2.7109375" style="14" customWidth="1"/>
    <col min="7787" max="7788" width="10.7109375" style="14" customWidth="1"/>
    <col min="7789" max="7789" width="2.7109375" style="14" customWidth="1"/>
    <col min="7790" max="7791" width="10.7109375" style="14" customWidth="1"/>
    <col min="7792" max="7792" width="2.7109375" style="14" customWidth="1"/>
    <col min="7793" max="7794" width="10.7109375" style="14" customWidth="1"/>
    <col min="7795" max="7795" width="2.7109375" style="14" customWidth="1"/>
    <col min="7796" max="7797" width="10.7109375" style="14" customWidth="1"/>
    <col min="7798" max="7798" width="2.7109375" style="14" customWidth="1"/>
    <col min="7799" max="7800" width="10.7109375" style="14" customWidth="1"/>
    <col min="7801" max="7801" width="2.7109375" style="14" customWidth="1"/>
    <col min="7802" max="7803" width="10.7109375" style="14" customWidth="1"/>
    <col min="7804" max="7804" width="2.7109375" style="14" customWidth="1"/>
    <col min="7805" max="7806" width="10.7109375" style="14" customWidth="1"/>
    <col min="7807" max="7807" width="2.7109375" style="14" customWidth="1"/>
    <col min="7808" max="7809" width="10.7109375" style="14" customWidth="1"/>
    <col min="7810" max="7810" width="2.7109375" style="14" customWidth="1"/>
    <col min="7811" max="7812" width="10.7109375" style="14" customWidth="1"/>
    <col min="7813" max="7813" width="2.7109375" style="14" customWidth="1"/>
    <col min="7814" max="7815" width="10.7109375" style="14" customWidth="1"/>
    <col min="7816" max="7816" width="2.7109375" style="14" customWidth="1"/>
    <col min="7817" max="7818" width="10.7109375" style="14" customWidth="1"/>
    <col min="7819" max="7819" width="2.7109375" style="14" customWidth="1"/>
    <col min="7820" max="7821" width="10.7109375" style="14" customWidth="1"/>
    <col min="7822" max="7822" width="2.7109375" style="14" customWidth="1"/>
    <col min="7823" max="7824" width="10.7109375" style="14" customWidth="1"/>
    <col min="7825" max="7825" width="2.7109375" style="14" customWidth="1"/>
    <col min="7826" max="7827" width="10.7109375" style="14" customWidth="1"/>
    <col min="7828" max="7828" width="2.7109375" style="14" customWidth="1"/>
    <col min="7829" max="7830" width="10.7109375" style="14" customWidth="1"/>
    <col min="7831" max="7831" width="2.7109375" style="14" customWidth="1"/>
    <col min="7832" max="7833" width="10.7109375" style="14" customWidth="1"/>
    <col min="7834" max="7834" width="2.7109375" style="14" customWidth="1"/>
    <col min="7835" max="7836" width="10.7109375" style="14" customWidth="1"/>
    <col min="7837" max="7837" width="2.7109375" style="14" customWidth="1"/>
    <col min="7838" max="7839" width="10.7109375" style="14" customWidth="1"/>
    <col min="7840" max="7840" width="2.7109375" style="14" customWidth="1"/>
    <col min="7841" max="7842" width="10.7109375" style="14" customWidth="1"/>
    <col min="7843" max="7843" width="2.7109375" style="14" customWidth="1"/>
    <col min="7844" max="7845" width="10.7109375" style="14" customWidth="1"/>
    <col min="7846" max="7846" width="2.7109375" style="14" customWidth="1"/>
    <col min="7847" max="7848" width="10.7109375" style="14" customWidth="1"/>
    <col min="7849" max="7849" width="2.7109375" style="14" customWidth="1"/>
    <col min="7850" max="7851" width="10.7109375" style="14" customWidth="1"/>
    <col min="7852" max="7852" width="2.7109375" style="14" customWidth="1"/>
    <col min="7853" max="7854" width="10.7109375" style="14" customWidth="1"/>
    <col min="7855" max="7855" width="2.7109375" style="14" customWidth="1"/>
    <col min="7856" max="7857" width="10.7109375" style="14" customWidth="1"/>
    <col min="7858" max="7858" width="2.7109375" style="14" customWidth="1"/>
    <col min="7859" max="7860" width="10.7109375" style="14" customWidth="1"/>
    <col min="7861" max="7861" width="2.7109375" style="14" customWidth="1"/>
    <col min="7862" max="7863" width="10.7109375" style="14" customWidth="1"/>
    <col min="7864" max="7864" width="2.7109375" style="14" customWidth="1"/>
    <col min="7865" max="7866" width="10.7109375" style="14" customWidth="1"/>
    <col min="7867" max="7867" width="2.7109375" style="14" customWidth="1"/>
    <col min="7868" max="7869" width="10.7109375" style="14" customWidth="1"/>
    <col min="7870" max="7870" width="2.7109375" style="14" customWidth="1"/>
    <col min="7871" max="7872" width="10.7109375" style="14" customWidth="1"/>
    <col min="7873" max="7873" width="2.7109375" style="14" customWidth="1"/>
    <col min="7874" max="7875" width="10.7109375" style="14" customWidth="1"/>
    <col min="7876" max="7876" width="2.7109375" style="14" customWidth="1"/>
    <col min="7877" max="7878" width="10.7109375" style="14" customWidth="1"/>
    <col min="7879" max="7879" width="2.7109375" style="14" customWidth="1"/>
    <col min="7880" max="7881" width="10.7109375" style="14" customWidth="1"/>
    <col min="7882" max="7882" width="2.7109375" style="14" customWidth="1"/>
    <col min="7883" max="7884" width="10.7109375" style="14" customWidth="1"/>
    <col min="7885" max="7885" width="2.7109375" style="14" customWidth="1"/>
    <col min="7886" max="7887" width="10.7109375" style="14" customWidth="1"/>
    <col min="7888" max="7888" width="2.7109375" style="14" customWidth="1"/>
    <col min="7889" max="7890" width="10.7109375" style="14" customWidth="1"/>
    <col min="7891" max="7891" width="2.7109375" style="14" customWidth="1"/>
    <col min="7892" max="7893" width="10.7109375" style="14" customWidth="1"/>
    <col min="7894" max="7894" width="2.7109375" style="14" customWidth="1"/>
    <col min="7895" max="7896" width="10.7109375" style="14" customWidth="1"/>
    <col min="7897" max="7897" width="2.7109375" style="14" customWidth="1"/>
    <col min="7898" max="7899" width="10.7109375" style="14" customWidth="1"/>
    <col min="7900" max="7900" width="2.7109375" style="14" customWidth="1"/>
    <col min="7901" max="7902" width="10.7109375" style="14" customWidth="1"/>
    <col min="7903" max="7903" width="2.7109375" style="14" customWidth="1"/>
    <col min="7904" max="7905" width="10.7109375" style="14" customWidth="1"/>
    <col min="7906" max="7906" width="2.7109375" style="14" customWidth="1"/>
    <col min="7907" max="7908" width="10.7109375" style="14" customWidth="1"/>
    <col min="7909" max="7909" width="2.7109375" style="14" customWidth="1"/>
    <col min="7910" max="7911" width="10.7109375" style="14" customWidth="1"/>
    <col min="7912" max="7912" width="2.7109375" style="14" customWidth="1"/>
    <col min="7913" max="7914" width="10.7109375" style="14" customWidth="1"/>
    <col min="7915" max="7915" width="2.7109375" style="14" customWidth="1"/>
    <col min="7916" max="7917" width="10.7109375" style="14" customWidth="1"/>
    <col min="7918" max="7918" width="2.7109375" style="14" customWidth="1"/>
    <col min="7919" max="7920" width="10.7109375" style="14" customWidth="1"/>
    <col min="7921" max="7921" width="2.7109375" style="14" customWidth="1"/>
    <col min="7922" max="7923" width="10.7109375" style="14" customWidth="1"/>
    <col min="7924" max="7924" width="2.7109375" style="14" customWidth="1"/>
    <col min="7925" max="7926" width="10.7109375" style="14" customWidth="1"/>
    <col min="7927" max="7927" width="2.7109375" style="14" customWidth="1"/>
    <col min="7928" max="7929" width="10.7109375" style="14" customWidth="1"/>
    <col min="7930" max="7930" width="2.7109375" style="14" customWidth="1"/>
    <col min="7931" max="7932" width="10.7109375" style="14" customWidth="1"/>
    <col min="7933" max="7933" width="2.7109375" style="14" customWidth="1"/>
    <col min="7934" max="7935" width="10.7109375" style="14" customWidth="1"/>
    <col min="7936" max="7936" width="2.7109375" style="14" customWidth="1"/>
    <col min="7937" max="7938" width="10.7109375" style="14" customWidth="1"/>
    <col min="7939" max="7939" width="2.7109375" style="14" customWidth="1"/>
    <col min="7940" max="7941" width="10.7109375" style="14" customWidth="1"/>
    <col min="7942" max="7942" width="2.7109375" style="14" customWidth="1"/>
    <col min="7943" max="7944" width="10.7109375" style="14" customWidth="1"/>
    <col min="7945" max="7945" width="2.7109375" style="14" customWidth="1"/>
    <col min="7946" max="7947" width="10.7109375" style="14" customWidth="1"/>
    <col min="7948" max="7948" width="2.7109375" style="14" customWidth="1"/>
    <col min="7949" max="7950" width="10.7109375" style="14" customWidth="1"/>
    <col min="7951" max="7951" width="2.7109375" style="14" customWidth="1"/>
    <col min="7952" max="7953" width="10.7109375" style="14" customWidth="1"/>
    <col min="7954" max="7954" width="2.7109375" style="14" customWidth="1"/>
    <col min="7955" max="7956" width="10.7109375" style="14" customWidth="1"/>
    <col min="7957" max="7957" width="2.7109375" style="14" customWidth="1"/>
    <col min="7958" max="7959" width="10.7109375" style="14" customWidth="1"/>
    <col min="7960" max="7960" width="2.7109375" style="14" customWidth="1"/>
    <col min="7961" max="7962" width="10.7109375" style="14" customWidth="1"/>
    <col min="7963" max="7963" width="2.7109375" style="14" customWidth="1"/>
    <col min="7964" max="7965" width="10.7109375" style="14" customWidth="1"/>
    <col min="7966" max="7966" width="2.7109375" style="14" customWidth="1"/>
    <col min="7967" max="7968" width="10.7109375" style="14" customWidth="1"/>
    <col min="7969" max="7969" width="2.7109375" style="14" customWidth="1"/>
    <col min="7970" max="7971" width="10.7109375" style="14" customWidth="1"/>
    <col min="7972" max="7972" width="2.7109375" style="14" customWidth="1"/>
    <col min="7973" max="7974" width="10.7109375" style="14" customWidth="1"/>
    <col min="7975" max="7975" width="2.7109375" style="14" customWidth="1"/>
    <col min="7976" max="7977" width="10.7109375" style="14" customWidth="1"/>
    <col min="7978" max="7978" width="2.7109375" style="14" customWidth="1"/>
    <col min="7979" max="7980" width="10.7109375" style="14" customWidth="1"/>
    <col min="7981" max="7981" width="2.7109375" style="14" customWidth="1"/>
    <col min="7982" max="7983" width="10.7109375" style="14" customWidth="1"/>
    <col min="7984" max="7984" width="2.7109375" style="14" customWidth="1"/>
    <col min="7985" max="7986" width="10.7109375" style="14" customWidth="1"/>
    <col min="7987" max="7987" width="2.7109375" style="14" customWidth="1"/>
    <col min="7988" max="7989" width="10.7109375" style="14" customWidth="1"/>
    <col min="7990" max="7990" width="2.7109375" style="14" customWidth="1"/>
    <col min="7991" max="7992" width="10.7109375" style="14" customWidth="1"/>
    <col min="7993" max="7993" width="2.7109375" style="14" customWidth="1"/>
    <col min="7994" max="7995" width="10.7109375" style="14" customWidth="1"/>
    <col min="7996" max="7996" width="2.7109375" style="14" customWidth="1"/>
    <col min="7997" max="7998" width="10.7109375" style="14" customWidth="1"/>
    <col min="7999" max="7999" width="2.7109375" style="14" customWidth="1"/>
    <col min="8000" max="8001" width="10.7109375" style="14" customWidth="1"/>
    <col min="8002" max="8002" width="2.7109375" style="14" customWidth="1"/>
    <col min="8003" max="8004" width="10.7109375" style="14" customWidth="1"/>
    <col min="8005" max="8005" width="2.7109375" style="14" customWidth="1"/>
    <col min="8006" max="8007" width="10.7109375" style="14" customWidth="1"/>
    <col min="8008" max="8008" width="2.7109375" style="14" customWidth="1"/>
    <col min="8009" max="8010" width="10.7109375" style="14" customWidth="1"/>
    <col min="8011" max="8011" width="2.7109375" style="14" customWidth="1"/>
    <col min="8012" max="8013" width="10.7109375" style="14" customWidth="1"/>
    <col min="8014" max="8014" width="2.7109375" style="14" customWidth="1"/>
    <col min="8015" max="8016" width="10.7109375" style="14" customWidth="1"/>
    <col min="8017" max="8017" width="2.7109375" style="14" customWidth="1"/>
    <col min="8018" max="8019" width="10.7109375" style="14" customWidth="1"/>
    <col min="8020" max="8020" width="2.7109375" style="14" customWidth="1"/>
    <col min="8021" max="8022" width="10.7109375" style="14" customWidth="1"/>
    <col min="8023" max="8023" width="2.7109375" style="14" customWidth="1"/>
    <col min="8024" max="8025" width="10.7109375" style="14" customWidth="1"/>
    <col min="8026" max="8026" width="2.7109375" style="14" customWidth="1"/>
    <col min="8027" max="8028" width="10.7109375" style="14" customWidth="1"/>
    <col min="8029" max="8029" width="2.7109375" style="14" customWidth="1"/>
    <col min="8030" max="8031" width="10.7109375" style="14" customWidth="1"/>
    <col min="8032" max="8032" width="2.7109375" style="14" customWidth="1"/>
    <col min="8033" max="8034" width="10.7109375" style="14" customWidth="1"/>
    <col min="8035" max="8035" width="2.7109375" style="14" customWidth="1"/>
    <col min="8036" max="8037" width="10.7109375" style="14" customWidth="1"/>
    <col min="8038" max="8038" width="2.7109375" style="14" customWidth="1"/>
    <col min="8039" max="8040" width="10.7109375" style="14" customWidth="1"/>
    <col min="8041" max="8041" width="2.7109375" style="14" customWidth="1"/>
    <col min="8042" max="8043" width="10.7109375" style="14" customWidth="1"/>
    <col min="8044" max="8044" width="2.7109375" style="14" customWidth="1"/>
    <col min="8045" max="8046" width="10.7109375" style="14" customWidth="1"/>
    <col min="8047" max="8047" width="2.7109375" style="14" customWidth="1"/>
    <col min="8048" max="8049" width="10.7109375" style="14" customWidth="1"/>
    <col min="8050" max="8050" width="2.7109375" style="14" customWidth="1"/>
    <col min="8051" max="8052" width="10.7109375" style="14" customWidth="1"/>
    <col min="8053" max="8053" width="2.7109375" style="14" customWidth="1"/>
    <col min="8054" max="8055" width="10.7109375" style="14" customWidth="1"/>
    <col min="8056" max="8056" width="2.7109375" style="14" customWidth="1"/>
    <col min="8057" max="8058" width="10.7109375" style="14" customWidth="1"/>
    <col min="8059" max="8059" width="2.7109375" style="14" customWidth="1"/>
    <col min="8060" max="8061" width="10.7109375" style="14" customWidth="1"/>
    <col min="8062" max="8062" width="2.7109375" style="14" customWidth="1"/>
    <col min="8063" max="8064" width="10.7109375" style="14" customWidth="1"/>
    <col min="8065" max="8065" width="2.7109375" style="14" customWidth="1"/>
    <col min="8066" max="8067" width="10.7109375" style="14" customWidth="1"/>
    <col min="8068" max="8068" width="2.7109375" style="14" customWidth="1"/>
    <col min="8069" max="8070" width="10.7109375" style="14" customWidth="1"/>
    <col min="8071" max="8071" width="2.7109375" style="14" customWidth="1"/>
    <col min="8072" max="8073" width="10.7109375" style="14" customWidth="1"/>
    <col min="8074" max="8074" width="2.7109375" style="14" customWidth="1"/>
    <col min="8075" max="8076" width="10.7109375" style="14" customWidth="1"/>
    <col min="8077" max="8077" width="2.7109375" style="14" customWidth="1"/>
    <col min="8078" max="8079" width="10.7109375" style="14" customWidth="1"/>
    <col min="8080" max="8080" width="2.7109375" style="14" customWidth="1"/>
    <col min="8081" max="8082" width="10.7109375" style="14" customWidth="1"/>
    <col min="8083" max="8083" width="2.7109375" style="14" customWidth="1"/>
    <col min="8084" max="8085" width="10.7109375" style="14" customWidth="1"/>
    <col min="8086" max="8086" width="2.7109375" style="14" customWidth="1"/>
    <col min="8087" max="8088" width="10.7109375" style="14" customWidth="1"/>
    <col min="8089" max="8089" width="2.7109375" style="14" customWidth="1"/>
    <col min="8090" max="8091" width="10.7109375" style="14" customWidth="1"/>
    <col min="8092" max="8092" width="2.7109375" style="14" customWidth="1"/>
    <col min="8093" max="8094" width="10.7109375" style="14" customWidth="1"/>
    <col min="8095" max="8095" width="2.7109375" style="14" customWidth="1"/>
    <col min="8096" max="8097" width="10.7109375" style="14" customWidth="1"/>
    <col min="8098" max="8098" width="2.7109375" style="14" customWidth="1"/>
    <col min="8099" max="8100" width="10.7109375" style="14" customWidth="1"/>
    <col min="8101" max="8101" width="2.7109375" style="14" customWidth="1"/>
    <col min="8102" max="8103" width="10.7109375" style="14" customWidth="1"/>
    <col min="8104" max="8104" width="2.7109375" style="14" customWidth="1"/>
    <col min="8105" max="8106" width="10.7109375" style="14" customWidth="1"/>
    <col min="8107" max="8107" width="2.7109375" style="14" customWidth="1"/>
    <col min="8108" max="8109" width="10.7109375" style="14" customWidth="1"/>
    <col min="8110" max="8110" width="2.7109375" style="14" customWidth="1"/>
    <col min="8111" max="8112" width="10.7109375" style="14" customWidth="1"/>
    <col min="8113" max="8113" width="2.7109375" style="14" customWidth="1"/>
    <col min="8114" max="8115" width="10.7109375" style="14" customWidth="1"/>
    <col min="8116" max="8116" width="2.7109375" style="14" customWidth="1"/>
    <col min="8117" max="8118" width="10.7109375" style="14" customWidth="1"/>
    <col min="8119" max="8119" width="2.7109375" style="14" customWidth="1"/>
    <col min="8120" max="8121" width="10.7109375" style="14" customWidth="1"/>
    <col min="8122" max="8122" width="2.7109375" style="14" customWidth="1"/>
    <col min="8123" max="8124" width="10.7109375" style="14" customWidth="1"/>
    <col min="8125" max="8125" width="2.7109375" style="14" customWidth="1"/>
    <col min="8126" max="8127" width="10.7109375" style="14" customWidth="1"/>
    <col min="8128" max="8128" width="2.7109375" style="14" customWidth="1"/>
    <col min="8129" max="8130" width="10.7109375" style="14" customWidth="1"/>
    <col min="8131" max="8131" width="2.7109375" style="14" customWidth="1"/>
    <col min="8132" max="8133" width="10.7109375" style="14" customWidth="1"/>
    <col min="8134" max="8134" width="2.7109375" style="14" customWidth="1"/>
    <col min="8135" max="8136" width="10.7109375" style="14" customWidth="1"/>
    <col min="8137" max="8137" width="2.7109375" style="14" customWidth="1"/>
    <col min="8138" max="8139" width="10.7109375" style="14" customWidth="1"/>
    <col min="8140" max="8140" width="2.7109375" style="14" customWidth="1"/>
    <col min="8141" max="8142" width="10.7109375" style="14" customWidth="1"/>
    <col min="8143" max="8143" width="2.7109375" style="14" customWidth="1"/>
    <col min="8144" max="8145" width="10.7109375" style="14" customWidth="1"/>
    <col min="8146" max="8146" width="2.7109375" style="14" customWidth="1"/>
    <col min="8147" max="8148" width="10.7109375" style="14" customWidth="1"/>
    <col min="8149" max="8149" width="2.7109375" style="14" customWidth="1"/>
    <col min="8150" max="8151" width="10.7109375" style="14" customWidth="1"/>
    <col min="8152" max="8152" width="2.7109375" style="14" customWidth="1"/>
    <col min="8153" max="8154" width="10.7109375" style="14" customWidth="1"/>
    <col min="8155" max="8155" width="2.7109375" style="14" customWidth="1"/>
    <col min="8156" max="8157" width="10.7109375" style="14" customWidth="1"/>
    <col min="8158" max="8158" width="2.7109375" style="14" customWidth="1"/>
    <col min="8159" max="8160" width="10.7109375" style="14" customWidth="1"/>
    <col min="8161" max="8161" width="2.7109375" style="14" customWidth="1"/>
    <col min="8162" max="8163" width="10.7109375" style="14" customWidth="1"/>
    <col min="8164" max="8164" width="2.7109375" style="14" customWidth="1"/>
    <col min="8165" max="8166" width="10.7109375" style="14" customWidth="1"/>
    <col min="8167" max="8167" width="2.7109375" style="14" customWidth="1"/>
    <col min="8168" max="8169" width="10.7109375" style="14" customWidth="1"/>
    <col min="8170" max="8170" width="2.7109375" style="14" customWidth="1"/>
    <col min="8171" max="8172" width="10.7109375" style="14" customWidth="1"/>
    <col min="8173" max="8173" width="2.7109375" style="14" customWidth="1"/>
    <col min="8174" max="8175" width="10.7109375" style="14" customWidth="1"/>
    <col min="8176" max="8176" width="2.7109375" style="14" customWidth="1"/>
    <col min="8177" max="8178" width="10.7109375" style="14" customWidth="1"/>
    <col min="8179" max="8179" width="2.7109375" style="14" customWidth="1"/>
    <col min="8180" max="8181" width="10.7109375" style="14" customWidth="1"/>
    <col min="8182" max="8182" width="2.7109375" style="14" customWidth="1"/>
    <col min="8183" max="8184" width="10.7109375" style="14" customWidth="1"/>
    <col min="8185" max="8185" width="2.7109375" style="14" customWidth="1"/>
    <col min="8186" max="8187" width="10.7109375" style="14" customWidth="1"/>
    <col min="8188" max="8188" width="2.7109375" style="14" customWidth="1"/>
    <col min="8189" max="8190" width="10.7109375" style="14" customWidth="1"/>
    <col min="8191" max="8191" width="2.7109375" style="14" customWidth="1"/>
    <col min="8192" max="8193" width="10.7109375" style="14" customWidth="1"/>
    <col min="8194" max="8194" width="2.7109375" style="14" customWidth="1"/>
    <col min="8195" max="8196" width="10.7109375" style="14" customWidth="1"/>
    <col min="8197" max="8197" width="2.7109375" style="14" customWidth="1"/>
    <col min="8198" max="8199" width="10.7109375" style="14" customWidth="1"/>
    <col min="8200" max="8200" width="2.7109375" style="14" customWidth="1"/>
    <col min="8201" max="8202" width="10.7109375" style="14" customWidth="1"/>
    <col min="8203" max="8203" width="2.7109375" style="14" customWidth="1"/>
    <col min="8204" max="8205" width="10.7109375" style="14" customWidth="1"/>
    <col min="8206" max="8206" width="2.7109375" style="14" customWidth="1"/>
    <col min="8207" max="8208" width="10.7109375" style="14" customWidth="1"/>
    <col min="8209" max="8209" width="2.7109375" style="14" customWidth="1"/>
    <col min="8210" max="8211" width="10.7109375" style="14" customWidth="1"/>
    <col min="8212" max="8212" width="2.7109375" style="14" customWidth="1"/>
    <col min="8213" max="8214" width="10.7109375" style="14" customWidth="1"/>
    <col min="8215" max="8215" width="2.7109375" style="14" customWidth="1"/>
    <col min="8216" max="8217" width="10.7109375" style="14" customWidth="1"/>
    <col min="8218" max="8218" width="2.7109375" style="14" customWidth="1"/>
    <col min="8219" max="8220" width="10.7109375" style="14" customWidth="1"/>
    <col min="8221" max="8221" width="2.7109375" style="14" customWidth="1"/>
    <col min="8222" max="8223" width="10.7109375" style="14" customWidth="1"/>
    <col min="8224" max="8224" width="2.7109375" style="14" customWidth="1"/>
    <col min="8225" max="8226" width="10.7109375" style="14" customWidth="1"/>
    <col min="8227" max="8227" width="2.7109375" style="14" customWidth="1"/>
    <col min="8228" max="8229" width="10.7109375" style="14" customWidth="1"/>
    <col min="8230" max="8230" width="2.7109375" style="14" customWidth="1"/>
    <col min="8231" max="8232" width="10.7109375" style="14" customWidth="1"/>
    <col min="8233" max="8233" width="2.7109375" style="14" customWidth="1"/>
    <col min="8234" max="8235" width="10.7109375" style="14" customWidth="1"/>
    <col min="8236" max="8236" width="2.7109375" style="14" customWidth="1"/>
    <col min="8237" max="8238" width="10.7109375" style="14" customWidth="1"/>
    <col min="8239" max="8239" width="2.7109375" style="14" customWidth="1"/>
    <col min="8240" max="8241" width="10.7109375" style="14" customWidth="1"/>
    <col min="8242" max="8242" width="2.7109375" style="14" customWidth="1"/>
    <col min="8243" max="8244" width="10.7109375" style="14" customWidth="1"/>
    <col min="8245" max="8245" width="2.7109375" style="14" customWidth="1"/>
    <col min="8246" max="8247" width="10.7109375" style="14" customWidth="1"/>
    <col min="8248" max="8248" width="2.7109375" style="14" customWidth="1"/>
    <col min="8249" max="8250" width="10.7109375" style="14" customWidth="1"/>
    <col min="8251" max="8251" width="2.7109375" style="14" customWidth="1"/>
    <col min="8252" max="8253" width="10.7109375" style="14" customWidth="1"/>
    <col min="8254" max="8254" width="2.7109375" style="14" customWidth="1"/>
    <col min="8255" max="8256" width="10.7109375" style="14" customWidth="1"/>
    <col min="8257" max="8257" width="2.7109375" style="14" customWidth="1"/>
    <col min="8258" max="8259" width="10.7109375" style="14" customWidth="1"/>
    <col min="8260" max="8260" width="2.7109375" style="14" customWidth="1"/>
    <col min="8261" max="8262" width="10.7109375" style="14" customWidth="1"/>
    <col min="8263" max="8263" width="2.7109375" style="14" customWidth="1"/>
    <col min="8264" max="8265" width="10.7109375" style="14" customWidth="1"/>
    <col min="8266" max="8266" width="2.7109375" style="14" customWidth="1"/>
    <col min="8267" max="8268" width="10.7109375" style="14" customWidth="1"/>
    <col min="8269" max="8269" width="2.7109375" style="14" customWidth="1"/>
    <col min="8270" max="8271" width="10.7109375" style="14" customWidth="1"/>
    <col min="8272" max="8272" width="2.7109375" style="14" customWidth="1"/>
    <col min="8273" max="8274" width="10.7109375" style="14" customWidth="1"/>
    <col min="8275" max="8275" width="2.7109375" style="14" customWidth="1"/>
    <col min="8276" max="8277" width="10.7109375" style="14" customWidth="1"/>
    <col min="8278" max="8278" width="2.7109375" style="14" customWidth="1"/>
    <col min="8279" max="8280" width="10.7109375" style="14" customWidth="1"/>
    <col min="8281" max="8281" width="2.7109375" style="14" customWidth="1"/>
    <col min="8282" max="8283" width="10.7109375" style="14" customWidth="1"/>
    <col min="8284" max="8284" width="2.7109375" style="14" customWidth="1"/>
    <col min="8285" max="8286" width="10.7109375" style="14" customWidth="1"/>
    <col min="8287" max="8287" width="2.7109375" style="14" customWidth="1"/>
    <col min="8288" max="8289" width="10.7109375" style="14" customWidth="1"/>
    <col min="8290" max="8290" width="2.7109375" style="14" customWidth="1"/>
    <col min="8291" max="8292" width="10.7109375" style="14" customWidth="1"/>
    <col min="8293" max="8293" width="2.7109375" style="14" customWidth="1"/>
    <col min="8294" max="8295" width="10.7109375" style="14" customWidth="1"/>
    <col min="8296" max="8296" width="2.7109375" style="14" customWidth="1"/>
    <col min="8297" max="8298" width="10.7109375" style="14" customWidth="1"/>
    <col min="8299" max="8299" width="2.7109375" style="14" customWidth="1"/>
    <col min="8300" max="8301" width="10.7109375" style="14" customWidth="1"/>
    <col min="8302" max="8302" width="2.7109375" style="14" customWidth="1"/>
    <col min="8303" max="8304" width="10.7109375" style="14" customWidth="1"/>
    <col min="8305" max="8305" width="2.7109375" style="14" customWidth="1"/>
    <col min="8306" max="8307" width="10.7109375" style="14" customWidth="1"/>
    <col min="8308" max="8308" width="2.7109375" style="14" customWidth="1"/>
    <col min="8309" max="8310" width="10.7109375" style="14" customWidth="1"/>
    <col min="8311" max="8311" width="2.7109375" style="14" customWidth="1"/>
    <col min="8312" max="8313" width="10.7109375" style="14" customWidth="1"/>
    <col min="8314" max="8314" width="2.7109375" style="14" customWidth="1"/>
    <col min="8315" max="8316" width="10.7109375" style="14" customWidth="1"/>
    <col min="8317" max="8317" width="2.7109375" style="14" customWidth="1"/>
    <col min="8318" max="8319" width="10.7109375" style="14" customWidth="1"/>
    <col min="8320" max="8320" width="2.7109375" style="14" customWidth="1"/>
    <col min="8321" max="8322" width="10.7109375" style="14" customWidth="1"/>
    <col min="8323" max="8323" width="2.7109375" style="14" customWidth="1"/>
    <col min="8324" max="8325" width="10.7109375" style="14" customWidth="1"/>
    <col min="8326" max="8326" width="2.7109375" style="14" customWidth="1"/>
    <col min="8327" max="8328" width="10.7109375" style="14" customWidth="1"/>
    <col min="8329" max="8329" width="2.7109375" style="14" customWidth="1"/>
    <col min="8330" max="8331" width="10.7109375" style="14" customWidth="1"/>
    <col min="8332" max="8332" width="2.7109375" style="14" customWidth="1"/>
    <col min="8333" max="8334" width="10.7109375" style="14" customWidth="1"/>
    <col min="8335" max="8335" width="2.7109375" style="14" customWidth="1"/>
    <col min="8336" max="8337" width="10.7109375" style="14" customWidth="1"/>
    <col min="8338" max="8338" width="2.7109375" style="14" customWidth="1"/>
    <col min="8339" max="8340" width="10.7109375" style="14" customWidth="1"/>
    <col min="8341" max="8341" width="2.7109375" style="14" customWidth="1"/>
    <col min="8342" max="8343" width="10.7109375" style="14" customWidth="1"/>
    <col min="8344" max="8344" width="2.7109375" style="14" customWidth="1"/>
    <col min="8345" max="8346" width="10.7109375" style="14" customWidth="1"/>
    <col min="8347" max="8347" width="2.7109375" style="14" customWidth="1"/>
    <col min="8348" max="8349" width="10.7109375" style="14" customWidth="1"/>
    <col min="8350" max="8350" width="2.7109375" style="14" customWidth="1"/>
    <col min="8351" max="8352" width="10.7109375" style="14" customWidth="1"/>
    <col min="8353" max="8353" width="2.7109375" style="14" customWidth="1"/>
    <col min="8354" max="8355" width="10.7109375" style="14" customWidth="1"/>
    <col min="8356" max="8356" width="2.7109375" style="14" customWidth="1"/>
    <col min="8357" max="8358" width="10.7109375" style="14" customWidth="1"/>
    <col min="8359" max="8359" width="2.7109375" style="14" customWidth="1"/>
    <col min="8360" max="8361" width="10.7109375" style="14" customWidth="1"/>
    <col min="8362" max="8362" width="2.7109375" style="14" customWidth="1"/>
    <col min="8363" max="8364" width="10.7109375" style="14" customWidth="1"/>
    <col min="8365" max="8365" width="2.7109375" style="14" customWidth="1"/>
    <col min="8366" max="8367" width="10.7109375" style="14" customWidth="1"/>
    <col min="8368" max="8368" width="2.7109375" style="14" customWidth="1"/>
    <col min="8369" max="8370" width="10.7109375" style="14" customWidth="1"/>
    <col min="8371" max="8371" width="2.7109375" style="14" customWidth="1"/>
    <col min="8372" max="8373" width="10.7109375" style="14" customWidth="1"/>
    <col min="8374" max="8374" width="2.7109375" style="14" customWidth="1"/>
    <col min="8375" max="8376" width="10.7109375" style="14" customWidth="1"/>
    <col min="8377" max="8377" width="2.7109375" style="14" customWidth="1"/>
    <col min="8378" max="8379" width="10.7109375" style="14" customWidth="1"/>
    <col min="8380" max="8380" width="2.7109375" style="14" customWidth="1"/>
    <col min="8381" max="8382" width="10.7109375" style="14" customWidth="1"/>
    <col min="8383" max="8383" width="2.7109375" style="14" customWidth="1"/>
    <col min="8384" max="8385" width="10.7109375" style="14" customWidth="1"/>
    <col min="8386" max="8386" width="2.7109375" style="14" customWidth="1"/>
    <col min="8387" max="8388" width="10.7109375" style="14" customWidth="1"/>
    <col min="8389" max="8389" width="2.7109375" style="14" customWidth="1"/>
    <col min="8390" max="8391" width="10.7109375" style="14" customWidth="1"/>
    <col min="8392" max="8392" width="2.7109375" style="14" customWidth="1"/>
    <col min="8393" max="8394" width="10.7109375" style="14" customWidth="1"/>
    <col min="8395" max="8395" width="2.7109375" style="14" customWidth="1"/>
    <col min="8396" max="8397" width="10.7109375" style="14" customWidth="1"/>
    <col min="8398" max="8398" width="2.7109375" style="14" customWidth="1"/>
    <col min="8399" max="8400" width="10.7109375" style="14" customWidth="1"/>
    <col min="8401" max="8401" width="2.7109375" style="14" customWidth="1"/>
    <col min="8402" max="8403" width="10.7109375" style="14" customWidth="1"/>
    <col min="8404" max="8404" width="2.7109375" style="14" customWidth="1"/>
    <col min="8405" max="8406" width="10.7109375" style="14" customWidth="1"/>
    <col min="8407" max="8407" width="2.7109375" style="14" customWidth="1"/>
    <col min="8408" max="8409" width="10.7109375" style="14" customWidth="1"/>
    <col min="8410" max="8410" width="2.7109375" style="14" customWidth="1"/>
    <col min="8411" max="8412" width="10.7109375" style="14" customWidth="1"/>
    <col min="8413" max="8413" width="2.7109375" style="14" customWidth="1"/>
    <col min="8414" max="8415" width="10.7109375" style="14" customWidth="1"/>
    <col min="8416" max="8416" width="2.7109375" style="14" customWidth="1"/>
    <col min="8417" max="8418" width="10.7109375" style="14" customWidth="1"/>
    <col min="8419" max="8419" width="2.7109375" style="14" customWidth="1"/>
    <col min="8420" max="8421" width="10.7109375" style="14" customWidth="1"/>
    <col min="8422" max="8422" width="2.7109375" style="14" customWidth="1"/>
    <col min="8423" max="8424" width="10.7109375" style="14" customWidth="1"/>
    <col min="8425" max="8425" width="2.7109375" style="14" customWidth="1"/>
    <col min="8426" max="8427" width="10.7109375" style="14" customWidth="1"/>
    <col min="8428" max="8428" width="2.7109375" style="14" customWidth="1"/>
    <col min="8429" max="8430" width="10.7109375" style="14" customWidth="1"/>
    <col min="8431" max="8431" width="2.7109375" style="14" customWidth="1"/>
    <col min="8432" max="8433" width="10.7109375" style="14" customWidth="1"/>
    <col min="8434" max="8434" width="2.7109375" style="14" customWidth="1"/>
    <col min="8435" max="8436" width="10.7109375" style="14" customWidth="1"/>
    <col min="8437" max="8437" width="2.7109375" style="14" customWidth="1"/>
    <col min="8438" max="8439" width="10.7109375" style="14" customWidth="1"/>
    <col min="8440" max="8440" width="2.7109375" style="14" customWidth="1"/>
    <col min="8441" max="8442" width="10.7109375" style="14" customWidth="1"/>
    <col min="8443" max="8443" width="2.7109375" style="14" customWidth="1"/>
    <col min="8444" max="8445" width="10.7109375" style="14" customWidth="1"/>
    <col min="8446" max="8446" width="2.7109375" style="14" customWidth="1"/>
    <col min="8447" max="8448" width="10.7109375" style="14" customWidth="1"/>
    <col min="8449" max="8449" width="2.7109375" style="14" customWidth="1"/>
    <col min="8450" max="8451" width="10.7109375" style="14" customWidth="1"/>
    <col min="8452" max="8452" width="2.7109375" style="14" customWidth="1"/>
    <col min="8453" max="8454" width="10.7109375" style="14" customWidth="1"/>
    <col min="8455" max="8455" width="2.7109375" style="14" customWidth="1"/>
    <col min="8456" max="8457" width="10.7109375" style="14" customWidth="1"/>
    <col min="8458" max="8458" width="2.7109375" style="14" customWidth="1"/>
    <col min="8459" max="8460" width="10.7109375" style="14" customWidth="1"/>
    <col min="8461" max="8461" width="2.7109375" style="14" customWidth="1"/>
    <col min="8462" max="8463" width="10.7109375" style="14" customWidth="1"/>
    <col min="8464" max="8464" width="2.7109375" style="14" customWidth="1"/>
    <col min="8465" max="8466" width="10.7109375" style="14" customWidth="1"/>
    <col min="8467" max="8467" width="2.7109375" style="14" customWidth="1"/>
    <col min="8468" max="8469" width="10.7109375" style="14" customWidth="1"/>
    <col min="8470" max="8470" width="2.7109375" style="14" customWidth="1"/>
    <col min="8471" max="8472" width="10.7109375" style="14" customWidth="1"/>
    <col min="8473" max="8473" width="2.7109375" style="14" customWidth="1"/>
    <col min="8474" max="8475" width="10.7109375" style="14" customWidth="1"/>
    <col min="8476" max="8476" width="2.7109375" style="14" customWidth="1"/>
    <col min="8477" max="8478" width="10.7109375" style="14" customWidth="1"/>
    <col min="8479" max="8479" width="2.7109375" style="14" customWidth="1"/>
    <col min="8480" max="8481" width="10.7109375" style="14" customWidth="1"/>
    <col min="8482" max="8482" width="2.7109375" style="14" customWidth="1"/>
    <col min="8483" max="8484" width="10.7109375" style="14" customWidth="1"/>
    <col min="8485" max="8485" width="2.7109375" style="14" customWidth="1"/>
    <col min="8486" max="8487" width="10.7109375" style="14" customWidth="1"/>
    <col min="8488" max="8488" width="2.7109375" style="14" customWidth="1"/>
    <col min="8489" max="8490" width="10.7109375" style="14" customWidth="1"/>
    <col min="8491" max="8491" width="2.7109375" style="14" customWidth="1"/>
    <col min="8492" max="8493" width="10.7109375" style="14" customWidth="1"/>
    <col min="8494" max="8494" width="2.7109375" style="14" customWidth="1"/>
    <col min="8495" max="8496" width="10.7109375" style="14" customWidth="1"/>
    <col min="8497" max="8497" width="2.7109375" style="14" customWidth="1"/>
    <col min="8498" max="8499" width="10.7109375" style="14" customWidth="1"/>
    <col min="8500" max="8500" width="2.7109375" style="14" customWidth="1"/>
    <col min="8501" max="8502" width="10.7109375" style="14" customWidth="1"/>
    <col min="8503" max="8503" width="2.7109375" style="14" customWidth="1"/>
    <col min="8504" max="8505" width="10.7109375" style="14" customWidth="1"/>
    <col min="8506" max="8506" width="2.7109375" style="14" customWidth="1"/>
    <col min="8507" max="8508" width="10.7109375" style="14" customWidth="1"/>
    <col min="8509" max="8509" width="2.7109375" style="14" customWidth="1"/>
    <col min="8510" max="8511" width="10.7109375" style="14" customWidth="1"/>
    <col min="8512" max="8512" width="2.7109375" style="14" customWidth="1"/>
    <col min="8513" max="8514" width="10.7109375" style="14" customWidth="1"/>
    <col min="8515" max="8515" width="2.7109375" style="14" customWidth="1"/>
    <col min="8516" max="8517" width="10.7109375" style="14" customWidth="1"/>
    <col min="8518" max="8518" width="2.7109375" style="14" customWidth="1"/>
    <col min="8519" max="8520" width="10.7109375" style="14" customWidth="1"/>
    <col min="8521" max="8521" width="2.7109375" style="14" customWidth="1"/>
    <col min="8522" max="8523" width="10.7109375" style="14" customWidth="1"/>
    <col min="8524" max="8524" width="2.7109375" style="14" customWidth="1"/>
    <col min="8525" max="8526" width="10.7109375" style="14" customWidth="1"/>
    <col min="8527" max="8527" width="2.7109375" style="14" customWidth="1"/>
    <col min="8528" max="8529" width="10.7109375" style="14" customWidth="1"/>
    <col min="8530" max="8530" width="2.7109375" style="14" customWidth="1"/>
    <col min="8531" max="8532" width="10.7109375" style="14" customWidth="1"/>
    <col min="8533" max="8533" width="2.7109375" style="14" customWidth="1"/>
    <col min="8534" max="8535" width="10.7109375" style="14" customWidth="1"/>
    <col min="8536" max="8536" width="2.7109375" style="14" customWidth="1"/>
    <col min="8537" max="8538" width="10.7109375" style="14" customWidth="1"/>
    <col min="8539" max="8539" width="2.7109375" style="14" customWidth="1"/>
    <col min="8540" max="8541" width="10.7109375" style="14" customWidth="1"/>
    <col min="8542" max="8542" width="2.7109375" style="14" customWidth="1"/>
    <col min="8543" max="8544" width="10.7109375" style="14" customWidth="1"/>
    <col min="8545" max="8545" width="2.7109375" style="14" customWidth="1"/>
    <col min="8546" max="8547" width="10.7109375" style="14" customWidth="1"/>
    <col min="8548" max="8548" width="2.7109375" style="14" customWidth="1"/>
    <col min="8549" max="8550" width="10.7109375" style="14" customWidth="1"/>
    <col min="8551" max="8551" width="2.7109375" style="14" customWidth="1"/>
    <col min="8552" max="8553" width="10.7109375" style="14" customWidth="1"/>
    <col min="8554" max="8554" width="2.7109375" style="14" customWidth="1"/>
    <col min="8555" max="8556" width="10.7109375" style="14" customWidth="1"/>
    <col min="8557" max="8557" width="2.7109375" style="14" customWidth="1"/>
    <col min="8558" max="8559" width="10.7109375" style="14" customWidth="1"/>
    <col min="8560" max="8560" width="2.7109375" style="14" customWidth="1"/>
    <col min="8561" max="8562" width="10.7109375" style="14" customWidth="1"/>
    <col min="8563" max="8563" width="2.7109375" style="14" customWidth="1"/>
    <col min="8564" max="8565" width="10.7109375" style="14" customWidth="1"/>
    <col min="8566" max="8566" width="2.7109375" style="14" customWidth="1"/>
    <col min="8567" max="8568" width="10.7109375" style="14" customWidth="1"/>
    <col min="8569" max="8569" width="2.7109375" style="14" customWidth="1"/>
    <col min="8570" max="8571" width="10.7109375" style="14" customWidth="1"/>
    <col min="8572" max="8572" width="2.7109375" style="14" customWidth="1"/>
    <col min="8573" max="8574" width="10.7109375" style="14" customWidth="1"/>
    <col min="8575" max="8575" width="2.7109375" style="14" customWidth="1"/>
    <col min="8576" max="8577" width="10.7109375" style="14" customWidth="1"/>
    <col min="8578" max="8578" width="2.7109375" style="14" customWidth="1"/>
    <col min="8579" max="8580" width="10.7109375" style="14" customWidth="1"/>
    <col min="8581" max="8581" width="2.7109375" style="14" customWidth="1"/>
    <col min="8582" max="8583" width="10.7109375" style="14" customWidth="1"/>
    <col min="8584" max="8584" width="2.7109375" style="14" customWidth="1"/>
    <col min="8585" max="8586" width="10.7109375" style="14" customWidth="1"/>
    <col min="8587" max="8587" width="2.7109375" style="14" customWidth="1"/>
    <col min="8588" max="8589" width="10.7109375" style="14" customWidth="1"/>
    <col min="8590" max="8590" width="2.7109375" style="14" customWidth="1"/>
    <col min="8591" max="8592" width="10.7109375" style="14" customWidth="1"/>
    <col min="8593" max="8593" width="2.7109375" style="14" customWidth="1"/>
    <col min="8594" max="8595" width="10.7109375" style="14" customWidth="1"/>
    <col min="8596" max="8596" width="2.7109375" style="14" customWidth="1"/>
    <col min="8597" max="8598" width="10.7109375" style="14" customWidth="1"/>
    <col min="8599" max="8599" width="2.7109375" style="14" customWidth="1"/>
    <col min="8600" max="8601" width="10.7109375" style="14" customWidth="1"/>
    <col min="8602" max="8602" width="2.7109375" style="14" customWidth="1"/>
    <col min="8603" max="8604" width="10.7109375" style="14" customWidth="1"/>
    <col min="8605" max="8605" width="2.7109375" style="14" customWidth="1"/>
    <col min="8606" max="8607" width="10.7109375" style="14" customWidth="1"/>
    <col min="8608" max="8608" width="2.7109375" style="14" customWidth="1"/>
    <col min="8609" max="8610" width="10.7109375" style="14" customWidth="1"/>
    <col min="8611" max="8611" width="2.7109375" style="14" customWidth="1"/>
    <col min="8612" max="8613" width="10.7109375" style="14" customWidth="1"/>
    <col min="8614" max="8614" width="2.7109375" style="14" customWidth="1"/>
    <col min="8615" max="8616" width="10.7109375" style="14" customWidth="1"/>
    <col min="8617" max="8617" width="2.7109375" style="14" customWidth="1"/>
    <col min="8618" max="8619" width="10.7109375" style="14" customWidth="1"/>
    <col min="8620" max="8620" width="2.7109375" style="14" customWidth="1"/>
    <col min="8621" max="8622" width="10.7109375" style="14" customWidth="1"/>
    <col min="8623" max="8623" width="2.7109375" style="14" customWidth="1"/>
    <col min="8624" max="8625" width="10.7109375" style="14" customWidth="1"/>
    <col min="8626" max="8626" width="2.7109375" style="14" customWidth="1"/>
    <col min="8627" max="8628" width="10.7109375" style="14" customWidth="1"/>
    <col min="8629" max="8629" width="2.7109375" style="14" customWidth="1"/>
    <col min="8630" max="8631" width="10.7109375" style="14" customWidth="1"/>
    <col min="8632" max="8632" width="2.7109375" style="14" customWidth="1"/>
    <col min="8633" max="8634" width="10.7109375" style="14" customWidth="1"/>
    <col min="8635" max="8635" width="2.7109375" style="14" customWidth="1"/>
    <col min="8636" max="8637" width="10.7109375" style="14" customWidth="1"/>
    <col min="8638" max="8638" width="2.7109375" style="14" customWidth="1"/>
    <col min="8639" max="8640" width="10.7109375" style="14" customWidth="1"/>
    <col min="8641" max="8641" width="2.7109375" style="14" customWidth="1"/>
    <col min="8642" max="8643" width="10.7109375" style="14" customWidth="1"/>
    <col min="8644" max="8644" width="2.7109375" style="14" customWidth="1"/>
    <col min="8645" max="8646" width="10.7109375" style="14" customWidth="1"/>
    <col min="8647" max="8647" width="2.7109375" style="14" customWidth="1"/>
    <col min="8648" max="8649" width="10.7109375" style="14" customWidth="1"/>
    <col min="8650" max="8650" width="2.7109375" style="14" customWidth="1"/>
    <col min="8651" max="8652" width="10.7109375" style="14" customWidth="1"/>
    <col min="8653" max="8653" width="2.7109375" style="14" customWidth="1"/>
    <col min="8654" max="8655" width="10.7109375" style="14" customWidth="1"/>
    <col min="8656" max="8656" width="2.7109375" style="14" customWidth="1"/>
    <col min="8657" max="8658" width="10.7109375" style="14" customWidth="1"/>
    <col min="8659" max="8659" width="2.7109375" style="14" customWidth="1"/>
    <col min="8660" max="8661" width="10.7109375" style="14" customWidth="1"/>
    <col min="8662" max="8662" width="2.7109375" style="14" customWidth="1"/>
    <col min="8663" max="8664" width="10.7109375" style="14" customWidth="1"/>
    <col min="8665" max="8665" width="2.7109375" style="14" customWidth="1"/>
    <col min="8666" max="8667" width="10.7109375" style="14" customWidth="1"/>
    <col min="8668" max="8668" width="2.7109375" style="14" customWidth="1"/>
    <col min="8669" max="8670" width="10.7109375" style="14" customWidth="1"/>
    <col min="8671" max="8671" width="2.7109375" style="14" customWidth="1"/>
    <col min="8672" max="8673" width="10.7109375" style="14" customWidth="1"/>
    <col min="8674" max="8674" width="2.7109375" style="14" customWidth="1"/>
    <col min="8675" max="8676" width="10.7109375" style="14" customWidth="1"/>
    <col min="8677" max="8677" width="2.7109375" style="14" customWidth="1"/>
    <col min="8678" max="8679" width="10.7109375" style="14" customWidth="1"/>
    <col min="8680" max="8680" width="2.7109375" style="14" customWidth="1"/>
    <col min="8681" max="8682" width="10.7109375" style="14" customWidth="1"/>
    <col min="8683" max="8683" width="2.7109375" style="14" customWidth="1"/>
    <col min="8684" max="8685" width="10.7109375" style="14" customWidth="1"/>
    <col min="8686" max="8686" width="2.7109375" style="14" customWidth="1"/>
    <col min="8687" max="8688" width="10.7109375" style="14" customWidth="1"/>
    <col min="8689" max="8689" width="2.7109375" style="14" customWidth="1"/>
    <col min="8690" max="8691" width="10.7109375" style="14" customWidth="1"/>
    <col min="8692" max="8692" width="2.7109375" style="14" customWidth="1"/>
    <col min="8693" max="8694" width="10.7109375" style="14" customWidth="1"/>
    <col min="8695" max="8695" width="2.7109375" style="14" customWidth="1"/>
    <col min="8696" max="8697" width="10.7109375" style="14" customWidth="1"/>
    <col min="8698" max="8698" width="2.7109375" style="14" customWidth="1"/>
    <col min="8699" max="8700" width="10.7109375" style="14" customWidth="1"/>
    <col min="8701" max="8701" width="2.7109375" style="14" customWidth="1"/>
    <col min="8702" max="8703" width="10.7109375" style="14" customWidth="1"/>
    <col min="8704" max="8704" width="2.7109375" style="14" customWidth="1"/>
    <col min="8705" max="8706" width="10.7109375" style="14" customWidth="1"/>
    <col min="8707" max="8707" width="2.7109375" style="14" customWidth="1"/>
    <col min="8708" max="8709" width="10.7109375" style="14" customWidth="1"/>
    <col min="8710" max="8710" width="2.7109375" style="14" customWidth="1"/>
    <col min="8711" max="8712" width="10.7109375" style="14" customWidth="1"/>
    <col min="8713" max="8713" width="2.7109375" style="14" customWidth="1"/>
    <col min="8714" max="8715" width="10.7109375" style="14" customWidth="1"/>
    <col min="8716" max="8716" width="2.7109375" style="14" customWidth="1"/>
    <col min="8717" max="8718" width="10.7109375" style="14" customWidth="1"/>
    <col min="8719" max="8719" width="2.7109375" style="14" customWidth="1"/>
    <col min="8720" max="8721" width="10.7109375" style="14" customWidth="1"/>
    <col min="8722" max="8722" width="2.7109375" style="14" customWidth="1"/>
    <col min="8723" max="8724" width="10.7109375" style="14" customWidth="1"/>
    <col min="8725" max="8725" width="2.7109375" style="14" customWidth="1"/>
    <col min="8726" max="8727" width="10.7109375" style="14" customWidth="1"/>
    <col min="8728" max="8728" width="2.7109375" style="14" customWidth="1"/>
    <col min="8729" max="8730" width="10.7109375" style="14" customWidth="1"/>
    <col min="8731" max="8731" width="2.7109375" style="14" customWidth="1"/>
    <col min="8732" max="8733" width="10.7109375" style="14" customWidth="1"/>
    <col min="8734" max="8734" width="2.7109375" style="14" customWidth="1"/>
    <col min="8735" max="8736" width="10.7109375" style="14" customWidth="1"/>
    <col min="8737" max="8737" width="2.7109375" style="14" customWidth="1"/>
    <col min="8738" max="8739" width="10.7109375" style="14" customWidth="1"/>
    <col min="8740" max="8740" width="2.7109375" style="14" customWidth="1"/>
    <col min="8741" max="8742" width="10.7109375" style="14" customWidth="1"/>
    <col min="8743" max="8743" width="2.7109375" style="14" customWidth="1"/>
    <col min="8744" max="8745" width="10.7109375" style="14" customWidth="1"/>
    <col min="8746" max="8746" width="2.7109375" style="14" customWidth="1"/>
    <col min="8747" max="8748" width="10.7109375" style="14" customWidth="1"/>
    <col min="8749" max="8749" width="2.7109375" style="14" customWidth="1"/>
    <col min="8750" max="8751" width="10.7109375" style="14" customWidth="1"/>
    <col min="8752" max="8752" width="2.7109375" style="14" customWidth="1"/>
    <col min="8753" max="8754" width="10.7109375" style="14" customWidth="1"/>
    <col min="8755" max="8755" width="2.7109375" style="14" customWidth="1"/>
    <col min="8756" max="8757" width="10.7109375" style="14" customWidth="1"/>
    <col min="8758" max="8758" width="2.7109375" style="14" customWidth="1"/>
    <col min="8759" max="8760" width="10.7109375" style="14" customWidth="1"/>
    <col min="8761" max="8761" width="2.7109375" style="14" customWidth="1"/>
    <col min="8762" max="8763" width="10.7109375" style="14" customWidth="1"/>
    <col min="8764" max="8764" width="2.7109375" style="14" customWidth="1"/>
    <col min="8765" max="8766" width="10.7109375" style="14" customWidth="1"/>
    <col min="8767" max="8767" width="2.7109375" style="14" customWidth="1"/>
    <col min="8768" max="8769" width="10.7109375" style="14" customWidth="1"/>
    <col min="8770" max="8770" width="2.7109375" style="14" customWidth="1"/>
    <col min="8771" max="8772" width="10.7109375" style="14" customWidth="1"/>
    <col min="8773" max="8773" width="2.7109375" style="14" customWidth="1"/>
    <col min="8774" max="8775" width="10.7109375" style="14" customWidth="1"/>
    <col min="8776" max="8776" width="2.7109375" style="14" customWidth="1"/>
    <col min="8777" max="8778" width="10.7109375" style="14" customWidth="1"/>
    <col min="8779" max="8779" width="2.7109375" style="14" customWidth="1"/>
    <col min="8780" max="8781" width="10.7109375" style="14" customWidth="1"/>
    <col min="8782" max="8782" width="2.7109375" style="14" customWidth="1"/>
    <col min="8783" max="8784" width="10.7109375" style="14" customWidth="1"/>
    <col min="8785" max="8785" width="2.7109375" style="14" customWidth="1"/>
    <col min="8786" max="8787" width="10.7109375" style="14" customWidth="1"/>
    <col min="8788" max="8788" width="2.7109375" style="14" customWidth="1"/>
    <col min="8789" max="8790" width="10.7109375" style="14" customWidth="1"/>
    <col min="8791" max="8791" width="2.7109375" style="14" customWidth="1"/>
    <col min="8792" max="8793" width="10.7109375" style="14" customWidth="1"/>
    <col min="8794" max="8794" width="2.7109375" style="14" customWidth="1"/>
    <col min="8795" max="8796" width="10.7109375" style="14" customWidth="1"/>
    <col min="8797" max="8797" width="2.7109375" style="14" customWidth="1"/>
    <col min="8798" max="8799" width="10.7109375" style="14" customWidth="1"/>
    <col min="8800" max="8800" width="2.7109375" style="14" customWidth="1"/>
    <col min="8801" max="8802" width="10.7109375" style="14" customWidth="1"/>
    <col min="8803" max="8803" width="2.7109375" style="14" customWidth="1"/>
    <col min="8804" max="8805" width="10.7109375" style="14" customWidth="1"/>
    <col min="8806" max="8806" width="2.7109375" style="14" customWidth="1"/>
    <col min="8807" max="8808" width="10.7109375" style="14" customWidth="1"/>
    <col min="8809" max="8809" width="2.7109375" style="14" customWidth="1"/>
    <col min="8810" max="8811" width="10.7109375" style="14" customWidth="1"/>
    <col min="8812" max="8812" width="2.7109375" style="14" customWidth="1"/>
    <col min="8813" max="8814" width="10.7109375" style="14" customWidth="1"/>
    <col min="8815" max="8815" width="2.7109375" style="14" customWidth="1"/>
    <col min="8816" max="8817" width="10.7109375" style="14" customWidth="1"/>
    <col min="8818" max="8818" width="2.7109375" style="14" customWidth="1"/>
    <col min="8819" max="8820" width="10.7109375" style="14" customWidth="1"/>
    <col min="8821" max="8821" width="2.7109375" style="14" customWidth="1"/>
    <col min="8822" max="8823" width="10.7109375" style="14" customWidth="1"/>
    <col min="8824" max="8824" width="2.7109375" style="14" customWidth="1"/>
    <col min="8825" max="8826" width="10.7109375" style="14" customWidth="1"/>
    <col min="8827" max="8827" width="2.7109375" style="14" customWidth="1"/>
    <col min="8828" max="8829" width="10.7109375" style="14" customWidth="1"/>
    <col min="8830" max="8830" width="2.7109375" style="14" customWidth="1"/>
    <col min="8831" max="8832" width="10.7109375" style="14" customWidth="1"/>
    <col min="8833" max="8833" width="2.7109375" style="14" customWidth="1"/>
    <col min="8834" max="8835" width="10.7109375" style="14" customWidth="1"/>
    <col min="8836" max="8836" width="2.7109375" style="14" customWidth="1"/>
    <col min="8837" max="8838" width="10.7109375" style="14" customWidth="1"/>
    <col min="8839" max="8839" width="2.7109375" style="14" customWidth="1"/>
    <col min="8840" max="8841" width="10.7109375" style="14" customWidth="1"/>
    <col min="8842" max="8842" width="2.7109375" style="14" customWidth="1"/>
    <col min="8843" max="8844" width="10.7109375" style="14" customWidth="1"/>
    <col min="8845" max="8845" width="2.7109375" style="14" customWidth="1"/>
    <col min="8846" max="8847" width="10.7109375" style="14" customWidth="1"/>
    <col min="8848" max="8848" width="2.7109375" style="14" customWidth="1"/>
    <col min="8849" max="8850" width="10.7109375" style="14" customWidth="1"/>
    <col min="8851" max="8851" width="2.7109375" style="14" customWidth="1"/>
    <col min="8852" max="8853" width="10.7109375" style="14" customWidth="1"/>
    <col min="8854" max="8854" width="2.7109375" style="14" customWidth="1"/>
    <col min="8855" max="8856" width="10.7109375" style="14" customWidth="1"/>
    <col min="8857" max="8857" width="2.7109375" style="14" customWidth="1"/>
    <col min="8858" max="8859" width="10.7109375" style="14" customWidth="1"/>
    <col min="8860" max="8860" width="2.7109375" style="14" customWidth="1"/>
    <col min="8861" max="8862" width="10.7109375" style="14" customWidth="1"/>
    <col min="8863" max="8863" width="2.7109375" style="14" customWidth="1"/>
    <col min="8864" max="8865" width="10.7109375" style="14" customWidth="1"/>
    <col min="8866" max="8866" width="2.7109375" style="14" customWidth="1"/>
    <col min="8867" max="8868" width="10.7109375" style="14" customWidth="1"/>
    <col min="8869" max="8869" width="2.7109375" style="14" customWidth="1"/>
    <col min="8870" max="8871" width="10.7109375" style="14" customWidth="1"/>
    <col min="8872" max="8872" width="2.7109375" style="14" customWidth="1"/>
    <col min="8873" max="8874" width="10.7109375" style="14" customWidth="1"/>
    <col min="8875" max="8875" width="2.7109375" style="14" customWidth="1"/>
    <col min="8876" max="8877" width="10.7109375" style="14" customWidth="1"/>
    <col min="8878" max="8878" width="2.7109375" style="14" customWidth="1"/>
    <col min="8879" max="8880" width="10.7109375" style="14" customWidth="1"/>
    <col min="8881" max="8881" width="2.7109375" style="14" customWidth="1"/>
    <col min="8882" max="8883" width="10.7109375" style="14" customWidth="1"/>
    <col min="8884" max="8884" width="2.7109375" style="14" customWidth="1"/>
    <col min="8885" max="8886" width="10.7109375" style="14" customWidth="1"/>
    <col min="8887" max="8887" width="2.7109375" style="14" customWidth="1"/>
    <col min="8888" max="8889" width="10.7109375" style="14" customWidth="1"/>
    <col min="8890" max="8890" width="2.7109375" style="14" customWidth="1"/>
    <col min="8891" max="8892" width="10.7109375" style="14" customWidth="1"/>
    <col min="8893" max="8893" width="2.7109375" style="14" customWidth="1"/>
    <col min="8894" max="8895" width="10.7109375" style="14" customWidth="1"/>
    <col min="8896" max="8896" width="2.7109375" style="14" customWidth="1"/>
    <col min="8897" max="8898" width="10.7109375" style="14" customWidth="1"/>
    <col min="8899" max="8899" width="2.7109375" style="14" customWidth="1"/>
    <col min="8900" max="8901" width="10.7109375" style="14" customWidth="1"/>
    <col min="8902" max="8902" width="2.7109375" style="14" customWidth="1"/>
    <col min="8903" max="8904" width="10.7109375" style="14" customWidth="1"/>
    <col min="8905" max="8905" width="2.7109375" style="14" customWidth="1"/>
    <col min="8906" max="8907" width="10.7109375" style="14" customWidth="1"/>
    <col min="8908" max="8908" width="2.7109375" style="14" customWidth="1"/>
    <col min="8909" max="8910" width="10.7109375" style="14" customWidth="1"/>
    <col min="8911" max="8911" width="2.7109375" style="14" customWidth="1"/>
    <col min="8912" max="8913" width="10.7109375" style="14" customWidth="1"/>
    <col min="8914" max="8914" width="2.7109375" style="14" customWidth="1"/>
    <col min="8915" max="8916" width="10.7109375" style="14" customWidth="1"/>
    <col min="8917" max="8917" width="2.7109375" style="14" customWidth="1"/>
    <col min="8918" max="8919" width="10.7109375" style="14" customWidth="1"/>
    <col min="8920" max="8920" width="2.7109375" style="14" customWidth="1"/>
    <col min="8921" max="8922" width="10.7109375" style="14" customWidth="1"/>
    <col min="8923" max="8923" width="2.7109375" style="14" customWidth="1"/>
    <col min="8924" max="8925" width="10.7109375" style="14" customWidth="1"/>
    <col min="8926" max="8926" width="2.7109375" style="14" customWidth="1"/>
    <col min="8927" max="8928" width="10.7109375" style="14" customWidth="1"/>
    <col min="8929" max="8929" width="2.7109375" style="14" customWidth="1"/>
    <col min="8930" max="8931" width="10.7109375" style="14" customWidth="1"/>
    <col min="8932" max="8932" width="2.7109375" style="14" customWidth="1"/>
    <col min="8933" max="8934" width="10.7109375" style="14" customWidth="1"/>
    <col min="8935" max="8935" width="2.7109375" style="14" customWidth="1"/>
    <col min="8936" max="8937" width="10.7109375" style="14" customWidth="1"/>
    <col min="8938" max="8938" width="2.7109375" style="14" customWidth="1"/>
    <col min="8939" max="8940" width="10.7109375" style="14" customWidth="1"/>
    <col min="8941" max="8941" width="2.7109375" style="14" customWidth="1"/>
    <col min="8942" max="8943" width="10.7109375" style="14" customWidth="1"/>
    <col min="8944" max="8944" width="2.7109375" style="14" customWidth="1"/>
    <col min="8945" max="8946" width="10.7109375" style="14" customWidth="1"/>
    <col min="8947" max="8947" width="2.7109375" style="14" customWidth="1"/>
    <col min="8948" max="8949" width="10.7109375" style="14" customWidth="1"/>
    <col min="8950" max="8950" width="2.7109375" style="14" customWidth="1"/>
    <col min="8951" max="8952" width="10.7109375" style="14" customWidth="1"/>
    <col min="8953" max="8953" width="2.7109375" style="14" customWidth="1"/>
    <col min="8954" max="8955" width="10.7109375" style="14" customWidth="1"/>
    <col min="8956" max="8956" width="2.7109375" style="14" customWidth="1"/>
    <col min="8957" max="8958" width="10.7109375" style="14" customWidth="1"/>
    <col min="8959" max="8959" width="2.7109375" style="14" customWidth="1"/>
    <col min="8960" max="8961" width="10.7109375" style="14" customWidth="1"/>
    <col min="8962" max="8962" width="2.7109375" style="14" customWidth="1"/>
    <col min="8963" max="8964" width="10.7109375" style="14" customWidth="1"/>
    <col min="8965" max="8965" width="2.7109375" style="14" customWidth="1"/>
    <col min="8966" max="8967" width="10.7109375" style="14" customWidth="1"/>
    <col min="8968" max="8968" width="2.7109375" style="14" customWidth="1"/>
    <col min="8969" max="8970" width="10.7109375" style="14" customWidth="1"/>
    <col min="8971" max="8971" width="2.7109375" style="14" customWidth="1"/>
    <col min="8972" max="8973" width="10.7109375" style="14" customWidth="1"/>
    <col min="8974" max="8974" width="2.7109375" style="14" customWidth="1"/>
    <col min="8975" max="8976" width="10.7109375" style="14" customWidth="1"/>
    <col min="8977" max="8977" width="2.7109375" style="14" customWidth="1"/>
    <col min="8978" max="8979" width="10.7109375" style="14" customWidth="1"/>
    <col min="8980" max="8980" width="2.7109375" style="14" customWidth="1"/>
    <col min="8981" max="8982" width="10.7109375" style="14" customWidth="1"/>
    <col min="8983" max="8983" width="2.7109375" style="14" customWidth="1"/>
    <col min="8984" max="8985" width="10.7109375" style="14" customWidth="1"/>
    <col min="8986" max="8986" width="2.7109375" style="14" customWidth="1"/>
    <col min="8987" max="8988" width="10.7109375" style="14" customWidth="1"/>
    <col min="8989" max="8989" width="2.7109375" style="14" customWidth="1"/>
    <col min="8990" max="8991" width="10.7109375" style="14" customWidth="1"/>
    <col min="8992" max="8992" width="2.7109375" style="14" customWidth="1"/>
    <col min="8993" max="8994" width="10.7109375" style="14" customWidth="1"/>
    <col min="8995" max="8995" width="2.7109375" style="14" customWidth="1"/>
    <col min="8996" max="8997" width="10.7109375" style="14" customWidth="1"/>
    <col min="8998" max="8998" width="2.7109375" style="14" customWidth="1"/>
    <col min="8999" max="9000" width="10.7109375" style="14" customWidth="1"/>
    <col min="9001" max="9001" width="2.7109375" style="14" customWidth="1"/>
    <col min="9002" max="9003" width="10.7109375" style="14" customWidth="1"/>
    <col min="9004" max="9004" width="2.7109375" style="14" customWidth="1"/>
    <col min="9005" max="9006" width="10.7109375" style="14" customWidth="1"/>
    <col min="9007" max="9007" width="2.7109375" style="14" customWidth="1"/>
    <col min="9008" max="9009" width="10.7109375" style="14" customWidth="1"/>
    <col min="9010" max="9010" width="2.7109375" style="14" customWidth="1"/>
    <col min="9011" max="9012" width="10.7109375" style="14" customWidth="1"/>
    <col min="9013" max="9013" width="2.7109375" style="14" customWidth="1"/>
    <col min="9014" max="9015" width="10.7109375" style="14" customWidth="1"/>
    <col min="9016" max="9016" width="2.7109375" style="14" customWidth="1"/>
    <col min="9017" max="9018" width="10.7109375" style="14" customWidth="1"/>
    <col min="9019" max="9019" width="2.7109375" style="14" customWidth="1"/>
    <col min="9020" max="9021" width="10.7109375" style="14" customWidth="1"/>
    <col min="9022" max="9022" width="2.7109375" style="14" customWidth="1"/>
    <col min="9023" max="9024" width="10.7109375" style="14" customWidth="1"/>
    <col min="9025" max="9025" width="2.7109375" style="14" customWidth="1"/>
    <col min="9026" max="9027" width="10.7109375" style="14" customWidth="1"/>
    <col min="9028" max="9028" width="2.7109375" style="14" customWidth="1"/>
    <col min="9029" max="9030" width="10.7109375" style="14" customWidth="1"/>
    <col min="9031" max="9031" width="2.7109375" style="14" customWidth="1"/>
    <col min="9032" max="9033" width="10.7109375" style="14" customWidth="1"/>
    <col min="9034" max="9034" width="2.7109375" style="14" customWidth="1"/>
    <col min="9035" max="9036" width="10.7109375" style="14" customWidth="1"/>
    <col min="9037" max="9037" width="2.7109375" style="14" customWidth="1"/>
    <col min="9038" max="9039" width="10.7109375" style="14" customWidth="1"/>
    <col min="9040" max="9040" width="2.7109375" style="14" customWidth="1"/>
    <col min="9041" max="9042" width="10.7109375" style="14" customWidth="1"/>
    <col min="9043" max="9043" width="2.7109375" style="14" customWidth="1"/>
    <col min="9044" max="9045" width="10.7109375" style="14" customWidth="1"/>
    <col min="9046" max="9046" width="2.7109375" style="14" customWidth="1"/>
    <col min="9047" max="9048" width="10.7109375" style="14" customWidth="1"/>
    <col min="9049" max="9049" width="2.7109375" style="14" customWidth="1"/>
    <col min="9050" max="9051" width="10.7109375" style="14" customWidth="1"/>
    <col min="9052" max="9052" width="2.7109375" style="14" customWidth="1"/>
    <col min="9053" max="9054" width="10.7109375" style="14" customWidth="1"/>
    <col min="9055" max="9055" width="2.7109375" style="14" customWidth="1"/>
    <col min="9056" max="9057" width="10.7109375" style="14" customWidth="1"/>
    <col min="9058" max="9058" width="2.7109375" style="14" customWidth="1"/>
    <col min="9059" max="9060" width="10.7109375" style="14" customWidth="1"/>
    <col min="9061" max="9061" width="2.7109375" style="14" customWidth="1"/>
    <col min="9062" max="9063" width="10.7109375" style="14" customWidth="1"/>
    <col min="9064" max="9064" width="2.7109375" style="14" customWidth="1"/>
    <col min="9065" max="9066" width="10.7109375" style="14" customWidth="1"/>
    <col min="9067" max="9067" width="2.7109375" style="14" customWidth="1"/>
    <col min="9068" max="9069" width="10.7109375" style="14" customWidth="1"/>
    <col min="9070" max="9070" width="2.7109375" style="14" customWidth="1"/>
    <col min="9071" max="9072" width="10.7109375" style="14" customWidth="1"/>
    <col min="9073" max="9073" width="2.7109375" style="14" customWidth="1"/>
    <col min="9074" max="9075" width="10.7109375" style="14" customWidth="1"/>
    <col min="9076" max="9076" width="2.7109375" style="14" customWidth="1"/>
    <col min="9077" max="9078" width="10.7109375" style="14" customWidth="1"/>
    <col min="9079" max="9079" width="2.7109375" style="14" customWidth="1"/>
    <col min="9080" max="9081" width="10.7109375" style="14" customWidth="1"/>
    <col min="9082" max="9082" width="2.7109375" style="14" customWidth="1"/>
    <col min="9083" max="9084" width="10.7109375" style="14" customWidth="1"/>
    <col min="9085" max="9085" width="2.7109375" style="14" customWidth="1"/>
    <col min="9086" max="9087" width="10.7109375" style="14" customWidth="1"/>
    <col min="9088" max="9088" width="2.7109375" style="14" customWidth="1"/>
    <col min="9089" max="9090" width="10.7109375" style="14" customWidth="1"/>
    <col min="9091" max="9091" width="2.7109375" style="14" customWidth="1"/>
    <col min="9092" max="9093" width="10.7109375" style="14" customWidth="1"/>
    <col min="9094" max="9094" width="2.7109375" style="14" customWidth="1"/>
    <col min="9095" max="9096" width="10.7109375" style="14" customWidth="1"/>
    <col min="9097" max="9097" width="2.7109375" style="14" customWidth="1"/>
    <col min="9098" max="9099" width="10.7109375" style="14" customWidth="1"/>
    <col min="9100" max="9100" width="2.7109375" style="14" customWidth="1"/>
    <col min="9101" max="9102" width="10.7109375" style="14" customWidth="1"/>
    <col min="9103" max="9103" width="2.7109375" style="14" customWidth="1"/>
    <col min="9104" max="9105" width="10.7109375" style="14" customWidth="1"/>
    <col min="9106" max="9106" width="2.7109375" style="14" customWidth="1"/>
    <col min="9107" max="9108" width="10.7109375" style="14" customWidth="1"/>
    <col min="9109" max="9109" width="2.7109375" style="14" customWidth="1"/>
    <col min="9110" max="9111" width="10.7109375" style="14" customWidth="1"/>
    <col min="9112" max="9112" width="2.7109375" style="14" customWidth="1"/>
    <col min="9113" max="9114" width="10.7109375" style="14" customWidth="1"/>
    <col min="9115" max="9115" width="2.7109375" style="14" customWidth="1"/>
    <col min="9116" max="9117" width="10.7109375" style="14" customWidth="1"/>
    <col min="9118" max="9118" width="2.7109375" style="14" customWidth="1"/>
    <col min="9119" max="9120" width="10.7109375" style="14" customWidth="1"/>
    <col min="9121" max="9121" width="2.7109375" style="14" customWidth="1"/>
    <col min="9122" max="9123" width="10.7109375" style="14" customWidth="1"/>
    <col min="9124" max="9124" width="2.7109375" style="14" customWidth="1"/>
    <col min="9125" max="9126" width="10.7109375" style="14" customWidth="1"/>
    <col min="9127" max="9127" width="2.7109375" style="14" customWidth="1"/>
    <col min="9128" max="9129" width="10.7109375" style="14" customWidth="1"/>
    <col min="9130" max="9130" width="2.7109375" style="14" customWidth="1"/>
    <col min="9131" max="9132" width="10.7109375" style="14" customWidth="1"/>
    <col min="9133" max="9133" width="2.7109375" style="14" customWidth="1"/>
    <col min="9134" max="9135" width="10.7109375" style="14" customWidth="1"/>
    <col min="9136" max="9136" width="2.7109375" style="14" customWidth="1"/>
    <col min="9137" max="9138" width="10.7109375" style="14" customWidth="1"/>
    <col min="9139" max="9139" width="2.7109375" style="14" customWidth="1"/>
    <col min="9140" max="9141" width="10.7109375" style="14" customWidth="1"/>
    <col min="9142" max="9142" width="2.7109375" style="14" customWidth="1"/>
    <col min="9143" max="9144" width="10.7109375" style="14" customWidth="1"/>
    <col min="9145" max="9145" width="2.7109375" style="14" customWidth="1"/>
    <col min="9146" max="9147" width="10.7109375" style="14" customWidth="1"/>
    <col min="9148" max="9148" width="2.7109375" style="14" customWidth="1"/>
    <col min="9149" max="9150" width="10.7109375" style="14" customWidth="1"/>
    <col min="9151" max="9151" width="2.7109375" style="14" customWidth="1"/>
    <col min="9152" max="9153" width="10.7109375" style="14" customWidth="1"/>
    <col min="9154" max="9154" width="2.7109375" style="14" customWidth="1"/>
    <col min="9155" max="9156" width="10.7109375" style="14" customWidth="1"/>
    <col min="9157" max="9157" width="2.7109375" style="14" customWidth="1"/>
    <col min="9158" max="9159" width="10.7109375" style="14" customWidth="1"/>
    <col min="9160" max="9160" width="2.7109375" style="14" customWidth="1"/>
    <col min="9161" max="9162" width="10.7109375" style="14" customWidth="1"/>
    <col min="9163" max="9163" width="2.7109375" style="14" customWidth="1"/>
    <col min="9164" max="9165" width="10.7109375" style="14" customWidth="1"/>
    <col min="9166" max="9166" width="2.7109375" style="14" customWidth="1"/>
    <col min="9167" max="9168" width="10.7109375" style="14" customWidth="1"/>
    <col min="9169" max="9169" width="2.7109375" style="14" customWidth="1"/>
    <col min="9170" max="9171" width="10.7109375" style="14" customWidth="1"/>
    <col min="9172" max="9172" width="2.7109375" style="14" customWidth="1"/>
    <col min="9173" max="9174" width="10.7109375" style="14" customWidth="1"/>
    <col min="9175" max="9175" width="2.7109375" style="14" customWidth="1"/>
    <col min="9176" max="9177" width="10.7109375" style="14" customWidth="1"/>
    <col min="9178" max="9178" width="2.7109375" style="14" customWidth="1"/>
    <col min="9179" max="9180" width="10.7109375" style="14" customWidth="1"/>
    <col min="9181" max="9181" width="2.7109375" style="14" customWidth="1"/>
    <col min="9182" max="9183" width="10.7109375" style="14" customWidth="1"/>
    <col min="9184" max="9184" width="2.7109375" style="14" customWidth="1"/>
    <col min="9185" max="9186" width="10.7109375" style="14" customWidth="1"/>
    <col min="9187" max="9187" width="2.7109375" style="14" customWidth="1"/>
    <col min="9188" max="9189" width="10.7109375" style="14" customWidth="1"/>
    <col min="9190" max="9190" width="2.7109375" style="14" customWidth="1"/>
    <col min="9191" max="9192" width="10.7109375" style="14" customWidth="1"/>
    <col min="9193" max="9193" width="2.7109375" style="14" customWidth="1"/>
    <col min="9194" max="9195" width="10.7109375" style="14" customWidth="1"/>
    <col min="9196" max="9196" width="2.7109375" style="14" customWidth="1"/>
    <col min="9197" max="9198" width="10.7109375" style="14" customWidth="1"/>
    <col min="9199" max="9199" width="2.7109375" style="14" customWidth="1"/>
    <col min="9200" max="9201" width="10.7109375" style="14" customWidth="1"/>
    <col min="9202" max="9202" width="2.7109375" style="14" customWidth="1"/>
    <col min="9203" max="9204" width="10.7109375" style="14" customWidth="1"/>
    <col min="9205" max="9205" width="2.7109375" style="14" customWidth="1"/>
    <col min="9206" max="9207" width="10.7109375" style="14" customWidth="1"/>
    <col min="9208" max="9208" width="2.7109375" style="14" customWidth="1"/>
    <col min="9209" max="9210" width="10.7109375" style="14" customWidth="1"/>
    <col min="9211" max="9211" width="2.7109375" style="14" customWidth="1"/>
    <col min="9212" max="9213" width="10.7109375" style="14" customWidth="1"/>
    <col min="9214" max="9214" width="2.7109375" style="14" customWidth="1"/>
    <col min="9215" max="9216" width="10.7109375" style="14" customWidth="1"/>
    <col min="9217" max="9217" width="2.7109375" style="14" customWidth="1"/>
    <col min="9218" max="9219" width="10.7109375" style="14" customWidth="1"/>
    <col min="9220" max="9220" width="2.7109375" style="14" customWidth="1"/>
    <col min="9221" max="9222" width="10.7109375" style="14" customWidth="1"/>
    <col min="9223" max="9223" width="2.7109375" style="14" customWidth="1"/>
    <col min="9224" max="9225" width="10.7109375" style="14" customWidth="1"/>
    <col min="9226" max="9226" width="2.7109375" style="14" customWidth="1"/>
    <col min="9227" max="9228" width="10.7109375" style="14" customWidth="1"/>
    <col min="9229" max="9229" width="2.7109375" style="14" customWidth="1"/>
    <col min="9230" max="9231" width="10.7109375" style="14" customWidth="1"/>
    <col min="9232" max="9232" width="2.7109375" style="14" customWidth="1"/>
    <col min="9233" max="9234" width="10.7109375" style="14" customWidth="1"/>
    <col min="9235" max="9235" width="2.7109375" style="14" customWidth="1"/>
    <col min="9236" max="9237" width="10.7109375" style="14" customWidth="1"/>
    <col min="9238" max="9238" width="2.7109375" style="14" customWidth="1"/>
    <col min="9239" max="9240" width="10.7109375" style="14" customWidth="1"/>
    <col min="9241" max="9241" width="2.7109375" style="14" customWidth="1"/>
    <col min="9242" max="9243" width="10.7109375" style="14" customWidth="1"/>
    <col min="9244" max="9244" width="2.7109375" style="14" customWidth="1"/>
    <col min="9245" max="9246" width="10.7109375" style="14" customWidth="1"/>
    <col min="9247" max="9247" width="2.7109375" style="14" customWidth="1"/>
    <col min="9248" max="9249" width="10.7109375" style="14" customWidth="1"/>
    <col min="9250" max="9250" width="2.7109375" style="14" customWidth="1"/>
    <col min="9251" max="9252" width="10.7109375" style="14" customWidth="1"/>
    <col min="9253" max="9253" width="2.7109375" style="14" customWidth="1"/>
    <col min="9254" max="9255" width="10.7109375" style="14" customWidth="1"/>
    <col min="9256" max="9256" width="2.7109375" style="14" customWidth="1"/>
    <col min="9257" max="9258" width="10.7109375" style="14" customWidth="1"/>
    <col min="9259" max="9259" width="2.7109375" style="14" customWidth="1"/>
    <col min="9260" max="9261" width="10.7109375" style="14" customWidth="1"/>
    <col min="9262" max="9262" width="2.7109375" style="14" customWidth="1"/>
    <col min="9263" max="9264" width="10.7109375" style="14" customWidth="1"/>
    <col min="9265" max="9265" width="2.7109375" style="14" customWidth="1"/>
    <col min="9266" max="9267" width="10.7109375" style="14" customWidth="1"/>
    <col min="9268" max="9268" width="2.7109375" style="14" customWidth="1"/>
    <col min="9269" max="9270" width="10.7109375" style="14" customWidth="1"/>
    <col min="9271" max="9271" width="2.7109375" style="14" customWidth="1"/>
    <col min="9272" max="9273" width="10.7109375" style="14" customWidth="1"/>
    <col min="9274" max="9274" width="2.7109375" style="14" customWidth="1"/>
    <col min="9275" max="9276" width="10.7109375" style="14" customWidth="1"/>
    <col min="9277" max="9277" width="2.7109375" style="14" customWidth="1"/>
    <col min="9278" max="9279" width="10.7109375" style="14" customWidth="1"/>
    <col min="9280" max="9280" width="2.7109375" style="14" customWidth="1"/>
    <col min="9281" max="9282" width="10.7109375" style="14" customWidth="1"/>
    <col min="9283" max="9283" width="2.7109375" style="14" customWidth="1"/>
    <col min="9284" max="9285" width="10.7109375" style="14" customWidth="1"/>
    <col min="9286" max="9286" width="2.7109375" style="14" customWidth="1"/>
    <col min="9287" max="9288" width="10.7109375" style="14" customWidth="1"/>
    <col min="9289" max="9289" width="2.7109375" style="14" customWidth="1"/>
    <col min="9290" max="9291" width="10.7109375" style="14" customWidth="1"/>
    <col min="9292" max="9292" width="2.7109375" style="14" customWidth="1"/>
    <col min="9293" max="9294" width="10.7109375" style="14" customWidth="1"/>
    <col min="9295" max="9295" width="2.7109375" style="14" customWidth="1"/>
    <col min="9296" max="9297" width="10.7109375" style="14" customWidth="1"/>
    <col min="9298" max="9298" width="2.7109375" style="14" customWidth="1"/>
    <col min="9299" max="9300" width="10.7109375" style="14" customWidth="1"/>
    <col min="9301" max="9301" width="2.7109375" style="14" customWidth="1"/>
    <col min="9302" max="9303" width="10.7109375" style="14" customWidth="1"/>
    <col min="9304" max="9304" width="2.7109375" style="14" customWidth="1"/>
    <col min="9305" max="9306" width="10.7109375" style="14" customWidth="1"/>
    <col min="9307" max="9307" width="2.7109375" style="14" customWidth="1"/>
    <col min="9308" max="9309" width="10.7109375" style="14" customWidth="1"/>
    <col min="9310" max="9310" width="2.7109375" style="14" customWidth="1"/>
    <col min="9311" max="9312" width="10.7109375" style="14" customWidth="1"/>
    <col min="9313" max="9313" width="2.7109375" style="14" customWidth="1"/>
    <col min="9314" max="9315" width="10.7109375" style="14" customWidth="1"/>
    <col min="9316" max="9316" width="2.7109375" style="14" customWidth="1"/>
    <col min="9317" max="9318" width="10.7109375" style="14" customWidth="1"/>
    <col min="9319" max="9319" width="2.7109375" style="14" customWidth="1"/>
    <col min="9320" max="9321" width="10.7109375" style="14" customWidth="1"/>
    <col min="9322" max="9322" width="2.7109375" style="14" customWidth="1"/>
    <col min="9323" max="9324" width="10.7109375" style="14" customWidth="1"/>
    <col min="9325" max="9325" width="2.7109375" style="14" customWidth="1"/>
    <col min="9326" max="9327" width="10.7109375" style="14" customWidth="1"/>
    <col min="9328" max="9328" width="2.7109375" style="14" customWidth="1"/>
    <col min="9329" max="9330" width="10.7109375" style="14" customWidth="1"/>
    <col min="9331" max="9331" width="2.7109375" style="14" customWidth="1"/>
    <col min="9332" max="9333" width="10.7109375" style="14" customWidth="1"/>
    <col min="9334" max="9334" width="2.7109375" style="14" customWidth="1"/>
    <col min="9335" max="9336" width="10.7109375" style="14" customWidth="1"/>
    <col min="9337" max="9337" width="2.7109375" style="14" customWidth="1"/>
    <col min="9338" max="9339" width="10.7109375" style="14" customWidth="1"/>
    <col min="9340" max="9340" width="2.7109375" style="14" customWidth="1"/>
    <col min="9341" max="9342" width="10.7109375" style="14" customWidth="1"/>
    <col min="9343" max="9343" width="2.7109375" style="14" customWidth="1"/>
    <col min="9344" max="9345" width="10.7109375" style="14" customWidth="1"/>
    <col min="9346" max="9346" width="2.7109375" style="14" customWidth="1"/>
    <col min="9347" max="9348" width="10.7109375" style="14" customWidth="1"/>
    <col min="9349" max="9349" width="2.7109375" style="14" customWidth="1"/>
    <col min="9350" max="9351" width="10.7109375" style="14" customWidth="1"/>
    <col min="9352" max="9352" width="2.7109375" style="14" customWidth="1"/>
    <col min="9353" max="9354" width="10.7109375" style="14" customWidth="1"/>
    <col min="9355" max="9355" width="2.7109375" style="14" customWidth="1"/>
    <col min="9356" max="9357" width="10.7109375" style="14" customWidth="1"/>
    <col min="9358" max="9358" width="2.7109375" style="14" customWidth="1"/>
    <col min="9359" max="9360" width="10.7109375" style="14" customWidth="1"/>
    <col min="9361" max="9361" width="2.7109375" style="14" customWidth="1"/>
    <col min="9362" max="9363" width="10.7109375" style="14" customWidth="1"/>
    <col min="9364" max="9364" width="2.7109375" style="14" customWidth="1"/>
    <col min="9365" max="9366" width="10.7109375" style="14" customWidth="1"/>
    <col min="9367" max="9367" width="2.7109375" style="14" customWidth="1"/>
    <col min="9368" max="9369" width="10.7109375" style="14" customWidth="1"/>
    <col min="9370" max="9370" width="2.7109375" style="14" customWidth="1"/>
    <col min="9371" max="9372" width="10.7109375" style="14" customWidth="1"/>
    <col min="9373" max="9373" width="2.7109375" style="14" customWidth="1"/>
    <col min="9374" max="9375" width="10.7109375" style="14" customWidth="1"/>
    <col min="9376" max="9376" width="2.7109375" style="14" customWidth="1"/>
    <col min="9377" max="9378" width="10.7109375" style="14" customWidth="1"/>
    <col min="9379" max="9379" width="2.7109375" style="14" customWidth="1"/>
    <col min="9380" max="9381" width="10.7109375" style="14" customWidth="1"/>
    <col min="9382" max="9382" width="2.7109375" style="14" customWidth="1"/>
    <col min="9383" max="9384" width="10.7109375" style="14" customWidth="1"/>
    <col min="9385" max="9385" width="2.7109375" style="14" customWidth="1"/>
    <col min="9386" max="9387" width="10.7109375" style="14" customWidth="1"/>
    <col min="9388" max="9388" width="2.7109375" style="14" customWidth="1"/>
    <col min="9389" max="9390" width="10.7109375" style="14" customWidth="1"/>
    <col min="9391" max="9391" width="2.7109375" style="14" customWidth="1"/>
    <col min="9392" max="9393" width="10.7109375" style="14" customWidth="1"/>
    <col min="9394" max="9394" width="2.7109375" style="14" customWidth="1"/>
    <col min="9395" max="9396" width="10.7109375" style="14" customWidth="1"/>
    <col min="9397" max="9397" width="2.7109375" style="14" customWidth="1"/>
    <col min="9398" max="9399" width="10.7109375" style="14" customWidth="1"/>
    <col min="9400" max="9400" width="2.7109375" style="14" customWidth="1"/>
    <col min="9401" max="9402" width="10.7109375" style="14" customWidth="1"/>
    <col min="9403" max="9403" width="2.7109375" style="14" customWidth="1"/>
    <col min="9404" max="9405" width="10.7109375" style="14" customWidth="1"/>
    <col min="9406" max="9406" width="2.7109375" style="14" customWidth="1"/>
    <col min="9407" max="9408" width="10.7109375" style="14" customWidth="1"/>
    <col min="9409" max="9409" width="2.7109375" style="14" customWidth="1"/>
    <col min="9410" max="9411" width="10.7109375" style="14" customWidth="1"/>
    <col min="9412" max="9412" width="2.7109375" style="14" customWidth="1"/>
    <col min="9413" max="9414" width="10.7109375" style="14" customWidth="1"/>
    <col min="9415" max="9415" width="2.7109375" style="14" customWidth="1"/>
    <col min="9416" max="9417" width="10.7109375" style="14" customWidth="1"/>
    <col min="9418" max="9418" width="2.7109375" style="14" customWidth="1"/>
    <col min="9419" max="9420" width="10.7109375" style="14" customWidth="1"/>
    <col min="9421" max="9421" width="2.7109375" style="14" customWidth="1"/>
    <col min="9422" max="9423" width="10.7109375" style="14" customWidth="1"/>
    <col min="9424" max="9424" width="2.7109375" style="14" customWidth="1"/>
    <col min="9425" max="9426" width="10.7109375" style="14" customWidth="1"/>
    <col min="9427" max="9427" width="2.7109375" style="14" customWidth="1"/>
    <col min="9428" max="9429" width="10.7109375" style="14" customWidth="1"/>
    <col min="9430" max="9430" width="2.7109375" style="14" customWidth="1"/>
    <col min="9431" max="9432" width="10.7109375" style="14" customWidth="1"/>
    <col min="9433" max="9433" width="2.7109375" style="14" customWidth="1"/>
    <col min="9434" max="9435" width="10.7109375" style="14" customWidth="1"/>
    <col min="9436" max="9436" width="2.7109375" style="14" customWidth="1"/>
    <col min="9437" max="9438" width="10.7109375" style="14" customWidth="1"/>
    <col min="9439" max="9439" width="2.7109375" style="14" customWidth="1"/>
    <col min="9440" max="9441" width="10.7109375" style="14" customWidth="1"/>
    <col min="9442" max="9442" width="2.7109375" style="14" customWidth="1"/>
    <col min="9443" max="9444" width="10.7109375" style="14" customWidth="1"/>
    <col min="9445" max="9445" width="2.7109375" style="14" customWidth="1"/>
    <col min="9446" max="9447" width="10.7109375" style="14" customWidth="1"/>
    <col min="9448" max="9448" width="2.7109375" style="14" customWidth="1"/>
    <col min="9449" max="9450" width="10.7109375" style="14" customWidth="1"/>
    <col min="9451" max="9451" width="2.7109375" style="14" customWidth="1"/>
    <col min="9452" max="9453" width="10.7109375" style="14" customWidth="1"/>
    <col min="9454" max="9454" width="2.7109375" style="14" customWidth="1"/>
    <col min="9455" max="9456" width="10.7109375" style="14" customWidth="1"/>
    <col min="9457" max="9457" width="2.7109375" style="14" customWidth="1"/>
    <col min="9458" max="9459" width="10.7109375" style="14" customWidth="1"/>
    <col min="9460" max="9460" width="2.7109375" style="14" customWidth="1"/>
    <col min="9461" max="9462" width="10.7109375" style="14" customWidth="1"/>
    <col min="9463" max="9463" width="2.7109375" style="14" customWidth="1"/>
    <col min="9464" max="9465" width="10.7109375" style="14" customWidth="1"/>
    <col min="9466" max="9466" width="2.7109375" style="14" customWidth="1"/>
    <col min="9467" max="9468" width="10.7109375" style="14" customWidth="1"/>
    <col min="9469" max="9469" width="2.7109375" style="14" customWidth="1"/>
    <col min="9470" max="9471" width="10.7109375" style="14" customWidth="1"/>
    <col min="9472" max="9472" width="2.7109375" style="14" customWidth="1"/>
    <col min="9473" max="9474" width="10.7109375" style="14" customWidth="1"/>
    <col min="9475" max="9475" width="2.7109375" style="14" customWidth="1"/>
    <col min="9476" max="9477" width="10.7109375" style="14" customWidth="1"/>
    <col min="9478" max="9478" width="2.7109375" style="14" customWidth="1"/>
    <col min="9479" max="9480" width="10.7109375" style="14" customWidth="1"/>
    <col min="9481" max="9481" width="2.7109375" style="14" customWidth="1"/>
    <col min="9482" max="9483" width="10.7109375" style="14" customWidth="1"/>
    <col min="9484" max="9484" width="2.7109375" style="14" customWidth="1"/>
    <col min="9485" max="9486" width="10.7109375" style="14" customWidth="1"/>
    <col min="9487" max="9487" width="2.7109375" style="14" customWidth="1"/>
    <col min="9488" max="9489" width="10.7109375" style="14" customWidth="1"/>
    <col min="9490" max="9490" width="2.7109375" style="14" customWidth="1"/>
    <col min="9491" max="9492" width="10.7109375" style="14" customWidth="1"/>
    <col min="9493" max="9493" width="2.7109375" style="14" customWidth="1"/>
    <col min="9494" max="9495" width="10.7109375" style="14" customWidth="1"/>
    <col min="9496" max="9496" width="2.7109375" style="14" customWidth="1"/>
    <col min="9497" max="9498" width="10.7109375" style="14" customWidth="1"/>
    <col min="9499" max="9499" width="2.7109375" style="14" customWidth="1"/>
    <col min="9500" max="9501" width="10.7109375" style="14" customWidth="1"/>
    <col min="9502" max="9502" width="2.7109375" style="14" customWidth="1"/>
    <col min="9503" max="9504" width="10.7109375" style="14" customWidth="1"/>
    <col min="9505" max="9505" width="2.7109375" style="14" customWidth="1"/>
    <col min="9506" max="9507" width="10.7109375" style="14" customWidth="1"/>
    <col min="9508" max="9508" width="2.7109375" style="14" customWidth="1"/>
    <col min="9509" max="9510" width="10.7109375" style="14" customWidth="1"/>
    <col min="9511" max="9511" width="2.7109375" style="14" customWidth="1"/>
    <col min="9512" max="9513" width="10.7109375" style="14" customWidth="1"/>
    <col min="9514" max="9514" width="2.7109375" style="14" customWidth="1"/>
    <col min="9515" max="9516" width="10.7109375" style="14" customWidth="1"/>
    <col min="9517" max="9517" width="2.7109375" style="14" customWidth="1"/>
    <col min="9518" max="9519" width="10.7109375" style="14" customWidth="1"/>
    <col min="9520" max="9520" width="2.7109375" style="14" customWidth="1"/>
    <col min="9521" max="9522" width="10.7109375" style="14" customWidth="1"/>
    <col min="9523" max="9523" width="2.7109375" style="14" customWidth="1"/>
    <col min="9524" max="9525" width="10.7109375" style="14" customWidth="1"/>
    <col min="9526" max="9526" width="2.7109375" style="14" customWidth="1"/>
    <col min="9527" max="9528" width="10.7109375" style="14" customWidth="1"/>
    <col min="9529" max="9529" width="2.7109375" style="14" customWidth="1"/>
    <col min="9530" max="9531" width="10.7109375" style="14" customWidth="1"/>
    <col min="9532" max="9532" width="2.7109375" style="14" customWidth="1"/>
    <col min="9533" max="9534" width="10.7109375" style="14" customWidth="1"/>
    <col min="9535" max="9535" width="2.7109375" style="14" customWidth="1"/>
    <col min="9536" max="9537" width="10.7109375" style="14" customWidth="1"/>
    <col min="9538" max="9538" width="2.7109375" style="14" customWidth="1"/>
    <col min="9539" max="9540" width="10.7109375" style="14" customWidth="1"/>
    <col min="9541" max="9541" width="2.7109375" style="14" customWidth="1"/>
    <col min="9542" max="9543" width="10.7109375" style="14" customWidth="1"/>
    <col min="9544" max="9544" width="2.7109375" style="14" customWidth="1"/>
    <col min="9545" max="9546" width="10.7109375" style="14" customWidth="1"/>
    <col min="9547" max="9547" width="2.7109375" style="14" customWidth="1"/>
    <col min="9548" max="9549" width="10.7109375" style="14" customWidth="1"/>
    <col min="9550" max="9550" width="2.7109375" style="14" customWidth="1"/>
    <col min="9551" max="9552" width="10.7109375" style="14" customWidth="1"/>
    <col min="9553" max="9553" width="2.7109375" style="14" customWidth="1"/>
    <col min="9554" max="9555" width="10.7109375" style="14" customWidth="1"/>
    <col min="9556" max="9556" width="2.7109375" style="14" customWidth="1"/>
    <col min="9557" max="9558" width="10.7109375" style="14" customWidth="1"/>
    <col min="9559" max="9559" width="2.7109375" style="14" customWidth="1"/>
    <col min="9560" max="9561" width="10.7109375" style="14" customWidth="1"/>
    <col min="9562" max="9562" width="2.7109375" style="14" customWidth="1"/>
    <col min="9563" max="9564" width="10.7109375" style="14" customWidth="1"/>
    <col min="9565" max="9565" width="2.7109375" style="14" customWidth="1"/>
    <col min="9566" max="9567" width="10.7109375" style="14" customWidth="1"/>
    <col min="9568" max="9568" width="2.7109375" style="14" customWidth="1"/>
    <col min="9569" max="9570" width="10.7109375" style="14" customWidth="1"/>
    <col min="9571" max="9571" width="2.7109375" style="14" customWidth="1"/>
    <col min="9572" max="9573" width="10.7109375" style="14" customWidth="1"/>
    <col min="9574" max="9574" width="2.7109375" style="14" customWidth="1"/>
    <col min="9575" max="9576" width="10.7109375" style="14" customWidth="1"/>
    <col min="9577" max="9577" width="2.7109375" style="14" customWidth="1"/>
    <col min="9578" max="9579" width="10.7109375" style="14" customWidth="1"/>
    <col min="9580" max="9580" width="2.7109375" style="14" customWidth="1"/>
    <col min="9581" max="9582" width="10.7109375" style="14" customWidth="1"/>
    <col min="9583" max="9583" width="2.7109375" style="14" customWidth="1"/>
    <col min="9584" max="9585" width="10.7109375" style="14" customWidth="1"/>
    <col min="9586" max="9586" width="2.7109375" style="14" customWidth="1"/>
    <col min="9587" max="9588" width="10.7109375" style="14" customWidth="1"/>
    <col min="9589" max="9589" width="2.7109375" style="14" customWidth="1"/>
    <col min="9590" max="9591" width="10.7109375" style="14" customWidth="1"/>
    <col min="9592" max="9592" width="2.7109375" style="14" customWidth="1"/>
    <col min="9593" max="9594" width="10.7109375" style="14" customWidth="1"/>
    <col min="9595" max="9595" width="2.7109375" style="14" customWidth="1"/>
    <col min="9596" max="9597" width="10.7109375" style="14" customWidth="1"/>
    <col min="9598" max="9598" width="2.7109375" style="14" customWidth="1"/>
    <col min="9599" max="9600" width="10.7109375" style="14" customWidth="1"/>
    <col min="9601" max="9601" width="2.7109375" style="14" customWidth="1"/>
    <col min="9602" max="9603" width="10.7109375" style="14" customWidth="1"/>
    <col min="9604" max="9604" width="2.7109375" style="14" customWidth="1"/>
    <col min="9605" max="9606" width="10.7109375" style="14" customWidth="1"/>
    <col min="9607" max="9607" width="2.7109375" style="14" customWidth="1"/>
    <col min="9608" max="9609" width="10.7109375" style="14" customWidth="1"/>
    <col min="9610" max="9610" width="2.7109375" style="14" customWidth="1"/>
    <col min="9611" max="9612" width="10.7109375" style="14" customWidth="1"/>
    <col min="9613" max="9613" width="2.7109375" style="14" customWidth="1"/>
    <col min="9614" max="9615" width="10.7109375" style="14" customWidth="1"/>
    <col min="9616" max="9616" width="2.7109375" style="14" customWidth="1"/>
    <col min="9617" max="9618" width="10.7109375" style="14" customWidth="1"/>
    <col min="9619" max="9619" width="2.7109375" style="14" customWidth="1"/>
    <col min="9620" max="9621" width="10.7109375" style="14" customWidth="1"/>
    <col min="9622" max="9622" width="2.7109375" style="14" customWidth="1"/>
    <col min="9623" max="9624" width="10.7109375" style="14" customWidth="1"/>
    <col min="9625" max="9625" width="2.7109375" style="14" customWidth="1"/>
    <col min="9626" max="9627" width="10.7109375" style="14" customWidth="1"/>
    <col min="9628" max="9628" width="2.7109375" style="14" customWidth="1"/>
    <col min="9629" max="9630" width="10.7109375" style="14" customWidth="1"/>
    <col min="9631" max="9631" width="2.7109375" style="14" customWidth="1"/>
    <col min="9632" max="9633" width="10.7109375" style="14" customWidth="1"/>
    <col min="9634" max="9634" width="2.7109375" style="14" customWidth="1"/>
    <col min="9635" max="9636" width="10.7109375" style="14" customWidth="1"/>
    <col min="9637" max="9637" width="2.7109375" style="14" customWidth="1"/>
    <col min="9638" max="9639" width="10.7109375" style="14" customWidth="1"/>
    <col min="9640" max="9640" width="2.7109375" style="14" customWidth="1"/>
    <col min="9641" max="9642" width="10.7109375" style="14" customWidth="1"/>
    <col min="9643" max="9643" width="2.7109375" style="14" customWidth="1"/>
    <col min="9644" max="9645" width="10.7109375" style="14" customWidth="1"/>
    <col min="9646" max="9646" width="2.7109375" style="14" customWidth="1"/>
    <col min="9647" max="9648" width="10.7109375" style="14" customWidth="1"/>
    <col min="9649" max="9649" width="2.7109375" style="14" customWidth="1"/>
    <col min="9650" max="9651" width="10.7109375" style="14" customWidth="1"/>
    <col min="9652" max="9652" width="2.7109375" style="14" customWidth="1"/>
    <col min="9653" max="9654" width="10.7109375" style="14" customWidth="1"/>
    <col min="9655" max="9655" width="2.7109375" style="14" customWidth="1"/>
    <col min="9656" max="9657" width="10.7109375" style="14" customWidth="1"/>
    <col min="9658" max="9658" width="2.7109375" style="14" customWidth="1"/>
    <col min="9659" max="9660" width="10.7109375" style="14" customWidth="1"/>
    <col min="9661" max="9661" width="2.7109375" style="14" customWidth="1"/>
    <col min="9662" max="9663" width="10.7109375" style="14" customWidth="1"/>
    <col min="9664" max="9664" width="2.7109375" style="14" customWidth="1"/>
    <col min="9665" max="9666" width="10.7109375" style="14" customWidth="1"/>
    <col min="9667" max="9667" width="2.7109375" style="14" customWidth="1"/>
    <col min="9668" max="9669" width="10.7109375" style="14" customWidth="1"/>
    <col min="9670" max="9670" width="2.7109375" style="14" customWidth="1"/>
    <col min="9671" max="9672" width="10.7109375" style="14" customWidth="1"/>
    <col min="9673" max="9673" width="2.7109375" style="14" customWidth="1"/>
    <col min="9674" max="9675" width="10.7109375" style="14" customWidth="1"/>
    <col min="9676" max="9676" width="2.7109375" style="14" customWidth="1"/>
    <col min="9677" max="9678" width="10.7109375" style="14" customWidth="1"/>
    <col min="9679" max="9679" width="2.7109375" style="14" customWidth="1"/>
    <col min="9680" max="9681" width="10.7109375" style="14" customWidth="1"/>
    <col min="9682" max="9682" width="2.7109375" style="14" customWidth="1"/>
    <col min="9683" max="9684" width="10.7109375" style="14" customWidth="1"/>
    <col min="9685" max="9685" width="2.7109375" style="14" customWidth="1"/>
    <col min="9686" max="9687" width="10.7109375" style="14" customWidth="1"/>
    <col min="9688" max="9688" width="2.7109375" style="14" customWidth="1"/>
    <col min="9689" max="9690" width="10.7109375" style="14" customWidth="1"/>
    <col min="9691" max="9691" width="2.7109375" style="14" customWidth="1"/>
    <col min="9692" max="9693" width="10.7109375" style="14" customWidth="1"/>
    <col min="9694" max="9694" width="2.7109375" style="14" customWidth="1"/>
    <col min="9695" max="9696" width="10.7109375" style="14" customWidth="1"/>
    <col min="9697" max="9697" width="2.7109375" style="14" customWidth="1"/>
    <col min="9698" max="9699" width="10.7109375" style="14" customWidth="1"/>
    <col min="9700" max="9700" width="2.7109375" style="14" customWidth="1"/>
    <col min="9701" max="9702" width="10.7109375" style="14" customWidth="1"/>
    <col min="9703" max="9703" width="2.7109375" style="14" customWidth="1"/>
    <col min="9704" max="9705" width="10.7109375" style="14" customWidth="1"/>
    <col min="9706" max="9706" width="2.7109375" style="14" customWidth="1"/>
    <col min="9707" max="9708" width="10.7109375" style="14" customWidth="1"/>
    <col min="9709" max="9709" width="2.7109375" style="14" customWidth="1"/>
    <col min="9710" max="9711" width="10.7109375" style="14" customWidth="1"/>
    <col min="9712" max="9712" width="2.7109375" style="14" customWidth="1"/>
    <col min="9713" max="9714" width="10.7109375" style="14" customWidth="1"/>
    <col min="9715" max="9715" width="2.7109375" style="14" customWidth="1"/>
    <col min="9716" max="9717" width="10.7109375" style="14" customWidth="1"/>
    <col min="9718" max="9718" width="2.7109375" style="14" customWidth="1"/>
    <col min="9719" max="9720" width="10.7109375" style="14" customWidth="1"/>
    <col min="9721" max="9721" width="2.7109375" style="14" customWidth="1"/>
    <col min="9722" max="9723" width="10.7109375" style="14" customWidth="1"/>
    <col min="9724" max="9724" width="2.7109375" style="14" customWidth="1"/>
    <col min="9725" max="9726" width="10.7109375" style="14" customWidth="1"/>
    <col min="9727" max="9727" width="2.7109375" style="14" customWidth="1"/>
    <col min="9728" max="9729" width="10.7109375" style="14" customWidth="1"/>
    <col min="9730" max="9730" width="2.7109375" style="14" customWidth="1"/>
    <col min="9731" max="9732" width="10.7109375" style="14" customWidth="1"/>
    <col min="9733" max="9733" width="2.7109375" style="14" customWidth="1"/>
    <col min="9734" max="9735" width="10.7109375" style="14" customWidth="1"/>
    <col min="9736" max="9736" width="2.7109375" style="14" customWidth="1"/>
    <col min="9737" max="9738" width="10.7109375" style="14" customWidth="1"/>
    <col min="9739" max="9739" width="2.7109375" style="14" customWidth="1"/>
    <col min="9740" max="9741" width="10.7109375" style="14" customWidth="1"/>
    <col min="9742" max="9742" width="2.7109375" style="14" customWidth="1"/>
    <col min="9743" max="9744" width="10.7109375" style="14" customWidth="1"/>
    <col min="9745" max="9745" width="2.7109375" style="14" customWidth="1"/>
    <col min="9746" max="9747" width="10.7109375" style="14" customWidth="1"/>
    <col min="9748" max="9748" width="2.7109375" style="14" customWidth="1"/>
    <col min="9749" max="9750" width="10.7109375" style="14" customWidth="1"/>
    <col min="9751" max="9751" width="2.7109375" style="14" customWidth="1"/>
    <col min="9752" max="9753" width="10.7109375" style="14" customWidth="1"/>
    <col min="9754" max="9754" width="2.7109375" style="14" customWidth="1"/>
    <col min="9755" max="9756" width="10.7109375" style="14" customWidth="1"/>
    <col min="9757" max="9757" width="2.7109375" style="14" customWidth="1"/>
    <col min="9758" max="9759" width="10.7109375" style="14" customWidth="1"/>
    <col min="9760" max="9760" width="2.7109375" style="14" customWidth="1"/>
    <col min="9761" max="9762" width="10.7109375" style="14" customWidth="1"/>
    <col min="9763" max="9763" width="2.7109375" style="14" customWidth="1"/>
    <col min="9764" max="9765" width="10.7109375" style="14" customWidth="1"/>
    <col min="9766" max="9766" width="2.7109375" style="14" customWidth="1"/>
    <col min="9767" max="9768" width="10.7109375" style="14" customWidth="1"/>
    <col min="9769" max="9769" width="2.7109375" style="14" customWidth="1"/>
    <col min="9770" max="9771" width="10.7109375" style="14" customWidth="1"/>
    <col min="9772" max="9772" width="2.7109375" style="14" customWidth="1"/>
    <col min="9773" max="9774" width="10.7109375" style="14" customWidth="1"/>
    <col min="9775" max="9775" width="2.7109375" style="14" customWidth="1"/>
    <col min="9776" max="9777" width="10.7109375" style="14" customWidth="1"/>
    <col min="9778" max="9778" width="2.7109375" style="14" customWidth="1"/>
    <col min="9779" max="9780" width="10.7109375" style="14" customWidth="1"/>
    <col min="9781" max="9781" width="2.7109375" style="14" customWidth="1"/>
    <col min="9782" max="9783" width="10.7109375" style="14" customWidth="1"/>
    <col min="9784" max="9784" width="2.7109375" style="14" customWidth="1"/>
    <col min="9785" max="9786" width="10.7109375" style="14" customWidth="1"/>
    <col min="9787" max="9787" width="2.7109375" style="14" customWidth="1"/>
    <col min="9788" max="9789" width="10.7109375" style="14" customWidth="1"/>
    <col min="9790" max="9790" width="2.7109375" style="14" customWidth="1"/>
    <col min="9791" max="9792" width="10.7109375" style="14" customWidth="1"/>
    <col min="9793" max="9793" width="2.7109375" style="14" customWidth="1"/>
    <col min="9794" max="9795" width="10.7109375" style="14" customWidth="1"/>
    <col min="9796" max="9796" width="2.7109375" style="14" customWidth="1"/>
    <col min="9797" max="9798" width="10.7109375" style="14" customWidth="1"/>
    <col min="9799" max="9799" width="2.7109375" style="14" customWidth="1"/>
    <col min="9800" max="9801" width="10.7109375" style="14" customWidth="1"/>
    <col min="9802" max="9802" width="2.7109375" style="14" customWidth="1"/>
    <col min="9803" max="9804" width="10.7109375" style="14" customWidth="1"/>
    <col min="9805" max="9805" width="2.7109375" style="14" customWidth="1"/>
    <col min="9806" max="9807" width="10.7109375" style="14" customWidth="1"/>
    <col min="9808" max="9808" width="2.7109375" style="14" customWidth="1"/>
    <col min="9809" max="9810" width="10.7109375" style="14" customWidth="1"/>
    <col min="9811" max="9811" width="2.7109375" style="14" customWidth="1"/>
    <col min="9812" max="9813" width="10.7109375" style="14" customWidth="1"/>
    <col min="9814" max="9814" width="2.7109375" style="14" customWidth="1"/>
    <col min="9815" max="9816" width="10.7109375" style="14" customWidth="1"/>
    <col min="9817" max="9817" width="2.7109375" style="14" customWidth="1"/>
    <col min="9818" max="9819" width="10.7109375" style="14" customWidth="1"/>
    <col min="9820" max="9820" width="2.7109375" style="14" customWidth="1"/>
    <col min="9821" max="9822" width="10.7109375" style="14" customWidth="1"/>
    <col min="9823" max="9823" width="2.7109375" style="14" customWidth="1"/>
    <col min="9824" max="9825" width="10.7109375" style="14" customWidth="1"/>
    <col min="9826" max="9826" width="2.7109375" style="14" customWidth="1"/>
    <col min="9827" max="9828" width="10.7109375" style="14" customWidth="1"/>
    <col min="9829" max="9829" width="2.7109375" style="14" customWidth="1"/>
    <col min="9830" max="9831" width="10.7109375" style="14" customWidth="1"/>
    <col min="9832" max="9832" width="2.7109375" style="14" customWidth="1"/>
    <col min="9833" max="9834" width="10.7109375" style="14" customWidth="1"/>
    <col min="9835" max="9835" width="2.7109375" style="14" customWidth="1"/>
    <col min="9836" max="9837" width="10.7109375" style="14" customWidth="1"/>
    <col min="9838" max="9838" width="2.7109375" style="14" customWidth="1"/>
    <col min="9839" max="9840" width="10.7109375" style="14" customWidth="1"/>
    <col min="9841" max="9841" width="2.7109375" style="14" customWidth="1"/>
    <col min="9842" max="9843" width="10.7109375" style="14" customWidth="1"/>
    <col min="9844" max="9844" width="2.7109375" style="14" customWidth="1"/>
    <col min="9845" max="9846" width="10.7109375" style="14" customWidth="1"/>
    <col min="9847" max="9847" width="2.7109375" style="14" customWidth="1"/>
    <col min="9848" max="9849" width="10.7109375" style="14" customWidth="1"/>
    <col min="9850" max="9850" width="2.7109375" style="14" customWidth="1"/>
    <col min="9851" max="9852" width="10.7109375" style="14" customWidth="1"/>
    <col min="9853" max="9853" width="2.7109375" style="14" customWidth="1"/>
    <col min="9854" max="9855" width="10.7109375" style="14" customWidth="1"/>
    <col min="9856" max="9856" width="2.7109375" style="14" customWidth="1"/>
    <col min="9857" max="9858" width="10.7109375" style="14" customWidth="1"/>
    <col min="9859" max="9859" width="2.7109375" style="14" customWidth="1"/>
    <col min="9860" max="9861" width="10.7109375" style="14" customWidth="1"/>
    <col min="9862" max="9862" width="2.7109375" style="14" customWidth="1"/>
    <col min="9863" max="9864" width="10.7109375" style="14" customWidth="1"/>
    <col min="9865" max="9865" width="2.7109375" style="14" customWidth="1"/>
    <col min="9866" max="9867" width="10.7109375" style="14" customWidth="1"/>
    <col min="9868" max="9868" width="2.7109375" style="14" customWidth="1"/>
    <col min="9869" max="9870" width="10.7109375" style="14" customWidth="1"/>
    <col min="9871" max="9871" width="2.7109375" style="14" customWidth="1"/>
    <col min="9872" max="9873" width="10.7109375" style="14" customWidth="1"/>
    <col min="9874" max="9874" width="2.7109375" style="14" customWidth="1"/>
    <col min="9875" max="9876" width="10.7109375" style="14" customWidth="1"/>
    <col min="9877" max="9877" width="2.7109375" style="14" customWidth="1"/>
    <col min="9878" max="9879" width="10.7109375" style="14" customWidth="1"/>
    <col min="9880" max="9880" width="2.7109375" style="14" customWidth="1"/>
    <col min="9881" max="9882" width="10.7109375" style="14" customWidth="1"/>
    <col min="9883" max="9883" width="2.7109375" style="14" customWidth="1"/>
    <col min="9884" max="9885" width="10.7109375" style="14" customWidth="1"/>
    <col min="9886" max="9886" width="2.7109375" style="14" customWidth="1"/>
    <col min="9887" max="9888" width="10.7109375" style="14" customWidth="1"/>
    <col min="9889" max="9889" width="2.7109375" style="14" customWidth="1"/>
    <col min="9890" max="9891" width="10.7109375" style="14" customWidth="1"/>
    <col min="9892" max="9892" width="2.7109375" style="14" customWidth="1"/>
    <col min="9893" max="9894" width="10.7109375" style="14" customWidth="1"/>
    <col min="9895" max="9895" width="2.7109375" style="14" customWidth="1"/>
    <col min="9896" max="9897" width="10.7109375" style="14" customWidth="1"/>
    <col min="9898" max="9898" width="2.7109375" style="14" customWidth="1"/>
    <col min="9899" max="9900" width="10.7109375" style="14" customWidth="1"/>
    <col min="9901" max="9901" width="2.7109375" style="14" customWidth="1"/>
    <col min="9902" max="9903" width="10.7109375" style="14" customWidth="1"/>
    <col min="9904" max="9904" width="2.7109375" style="14" customWidth="1"/>
    <col min="9905" max="9906" width="10.7109375" style="14" customWidth="1"/>
    <col min="9907" max="9907" width="2.7109375" style="14" customWidth="1"/>
    <col min="9908" max="9909" width="10.7109375" style="14" customWidth="1"/>
    <col min="9910" max="9910" width="2.7109375" style="14" customWidth="1"/>
    <col min="9911" max="9912" width="10.7109375" style="14" customWidth="1"/>
    <col min="9913" max="9913" width="2.7109375" style="14" customWidth="1"/>
    <col min="9914" max="9915" width="10.7109375" style="14" customWidth="1"/>
    <col min="9916" max="9916" width="2.7109375" style="14" customWidth="1"/>
    <col min="9917" max="9918" width="10.7109375" style="14" customWidth="1"/>
    <col min="9919" max="9919" width="2.7109375" style="14" customWidth="1"/>
    <col min="9920" max="9921" width="10.7109375" style="14" customWidth="1"/>
    <col min="9922" max="9922" width="2.7109375" style="14" customWidth="1"/>
    <col min="9923" max="9924" width="10.7109375" style="14" customWidth="1"/>
    <col min="9925" max="9925" width="2.7109375" style="14" customWidth="1"/>
    <col min="9926" max="9927" width="10.7109375" style="14" customWidth="1"/>
    <col min="9928" max="9928" width="2.7109375" style="14" customWidth="1"/>
    <col min="9929" max="9930" width="10.7109375" style="14" customWidth="1"/>
    <col min="9931" max="9931" width="2.7109375" style="14" customWidth="1"/>
    <col min="9932" max="9933" width="10.7109375" style="14" customWidth="1"/>
    <col min="9934" max="9934" width="2.7109375" style="14" customWidth="1"/>
    <col min="9935" max="9936" width="10.7109375" style="14" customWidth="1"/>
    <col min="9937" max="9937" width="2.7109375" style="14" customWidth="1"/>
    <col min="9938" max="9939" width="10.7109375" style="14" customWidth="1"/>
    <col min="9940" max="9940" width="2.7109375" style="14" customWidth="1"/>
    <col min="9941" max="9942" width="10.7109375" style="14" customWidth="1"/>
    <col min="9943" max="9943" width="2.7109375" style="14" customWidth="1"/>
    <col min="9944" max="9945" width="10.7109375" style="14" customWidth="1"/>
    <col min="9946" max="9946" width="2.7109375" style="14" customWidth="1"/>
    <col min="9947" max="9948" width="10.7109375" style="14" customWidth="1"/>
    <col min="9949" max="9949" width="2.7109375" style="14" customWidth="1"/>
    <col min="9950" max="9951" width="10.7109375" style="14" customWidth="1"/>
    <col min="9952" max="9952" width="2.7109375" style="14" customWidth="1"/>
    <col min="9953" max="9954" width="10.7109375" style="14" customWidth="1"/>
    <col min="9955" max="9955" width="2.7109375" style="14" customWidth="1"/>
    <col min="9956" max="9957" width="10.7109375" style="14" customWidth="1"/>
    <col min="9958" max="9958" width="2.7109375" style="14" customWidth="1"/>
    <col min="9959" max="9960" width="10.7109375" style="14" customWidth="1"/>
    <col min="9961" max="9961" width="2.7109375" style="14" customWidth="1"/>
    <col min="9962" max="9963" width="10.7109375" style="14" customWidth="1"/>
    <col min="9964" max="9964" width="2.7109375" style="14" customWidth="1"/>
    <col min="9965" max="9966" width="10.7109375" style="14" customWidth="1"/>
    <col min="9967" max="9967" width="2.7109375" style="14" customWidth="1"/>
    <col min="9968" max="9969" width="10.7109375" style="14" customWidth="1"/>
    <col min="9970" max="9970" width="2.7109375" style="14" customWidth="1"/>
    <col min="9971" max="9972" width="10.7109375" style="14" customWidth="1"/>
    <col min="9973" max="9973" width="2.7109375" style="14" customWidth="1"/>
    <col min="9974" max="9975" width="10.7109375" style="14" customWidth="1"/>
    <col min="9976" max="9976" width="2.7109375" style="14" customWidth="1"/>
    <col min="9977" max="9978" width="10.7109375" style="14" customWidth="1"/>
    <col min="9979" max="9979" width="2.7109375" style="14" customWidth="1"/>
    <col min="9980" max="9981" width="10.7109375" style="14" customWidth="1"/>
    <col min="9982" max="9982" width="2.7109375" style="14" customWidth="1"/>
    <col min="9983" max="9984" width="10.7109375" style="14" customWidth="1"/>
    <col min="9985" max="9985" width="2.7109375" style="14" customWidth="1"/>
    <col min="9986" max="9987" width="10.7109375" style="14" customWidth="1"/>
    <col min="9988" max="9988" width="2.7109375" style="14" customWidth="1"/>
    <col min="9989" max="9990" width="10.7109375" style="14" customWidth="1"/>
    <col min="9991" max="9991" width="2.7109375" style="14" customWidth="1"/>
    <col min="9992" max="9993" width="10.7109375" style="14" customWidth="1"/>
    <col min="9994" max="9994" width="2.7109375" style="14" customWidth="1"/>
    <col min="9995" max="9996" width="10.7109375" style="14" customWidth="1"/>
    <col min="9997" max="9997" width="2.7109375" style="14" customWidth="1"/>
    <col min="9998" max="9999" width="10.7109375" style="14" customWidth="1"/>
    <col min="10000" max="10000" width="2.7109375" style="14" customWidth="1"/>
    <col min="10001" max="10002" width="10.7109375" style="14" customWidth="1"/>
    <col min="10003" max="10003" width="2.7109375" style="14" customWidth="1"/>
    <col min="10004" max="10005" width="10.7109375" style="14" customWidth="1"/>
    <col min="10006" max="10006" width="2.7109375" style="14" customWidth="1"/>
    <col min="10007" max="10008" width="10.7109375" style="14" customWidth="1"/>
    <col min="10009" max="10009" width="2.7109375" style="14" customWidth="1"/>
    <col min="10010" max="10011" width="10.7109375" style="14" customWidth="1"/>
    <col min="10012" max="10012" width="2.7109375" style="14" customWidth="1"/>
    <col min="10013" max="10014" width="10.7109375" style="14" customWidth="1"/>
    <col min="10015" max="10015" width="2.7109375" style="14" customWidth="1"/>
    <col min="10016" max="10017" width="10.7109375" style="14" customWidth="1"/>
    <col min="10018" max="10018" width="2.7109375" style="14" customWidth="1"/>
    <col min="10019" max="10020" width="10.7109375" style="14" customWidth="1"/>
    <col min="10021" max="10021" width="2.7109375" style="14" customWidth="1"/>
    <col min="10022" max="10023" width="10.7109375" style="14" customWidth="1"/>
    <col min="10024" max="10024" width="2.7109375" style="14" customWidth="1"/>
    <col min="10025" max="10026" width="10.7109375" style="14" customWidth="1"/>
    <col min="10027" max="10027" width="2.7109375" style="14" customWidth="1"/>
    <col min="10028" max="10029" width="10.7109375" style="14" customWidth="1"/>
    <col min="10030" max="10030" width="2.7109375" style="14" customWidth="1"/>
    <col min="10031" max="10032" width="10.7109375" style="14" customWidth="1"/>
    <col min="10033" max="10033" width="2.7109375" style="14" customWidth="1"/>
    <col min="10034" max="10035" width="10.7109375" style="14" customWidth="1"/>
    <col min="10036" max="10036" width="2.7109375" style="14" customWidth="1"/>
    <col min="10037" max="10038" width="10.7109375" style="14" customWidth="1"/>
    <col min="10039" max="10039" width="2.7109375" style="14" customWidth="1"/>
    <col min="10040" max="10041" width="10.7109375" style="14" customWidth="1"/>
    <col min="10042" max="10042" width="2.7109375" style="14" customWidth="1"/>
    <col min="10043" max="10044" width="10.7109375" style="14" customWidth="1"/>
    <col min="10045" max="10045" width="2.7109375" style="14" customWidth="1"/>
    <col min="10046" max="10047" width="10.7109375" style="14" customWidth="1"/>
    <col min="10048" max="10048" width="2.7109375" style="14" customWidth="1"/>
    <col min="10049" max="10050" width="10.7109375" style="14" customWidth="1"/>
    <col min="10051" max="10051" width="2.7109375" style="14" customWidth="1"/>
    <col min="10052" max="10053" width="10.7109375" style="14" customWidth="1"/>
    <col min="10054" max="10054" width="2.7109375" style="14" customWidth="1"/>
    <col min="10055" max="10056" width="10.7109375" style="14" customWidth="1"/>
    <col min="10057" max="10057" width="2.7109375" style="14" customWidth="1"/>
    <col min="10058" max="10059" width="10.7109375" style="14" customWidth="1"/>
    <col min="10060" max="10060" width="2.7109375" style="14" customWidth="1"/>
    <col min="10061" max="10062" width="10.7109375" style="14" customWidth="1"/>
    <col min="10063" max="10063" width="2.7109375" style="14" customWidth="1"/>
    <col min="10064" max="10065" width="10.7109375" style="14" customWidth="1"/>
    <col min="10066" max="10066" width="2.7109375" style="14" customWidth="1"/>
    <col min="10067" max="10068" width="10.7109375" style="14" customWidth="1"/>
    <col min="10069" max="10069" width="2.7109375" style="14" customWidth="1"/>
    <col min="10070" max="10071" width="10.7109375" style="14" customWidth="1"/>
    <col min="10072" max="10072" width="2.7109375" style="14" customWidth="1"/>
    <col min="10073" max="10074" width="10.7109375" style="14" customWidth="1"/>
    <col min="10075" max="10075" width="2.7109375" style="14" customWidth="1"/>
    <col min="10076" max="10077" width="10.7109375" style="14" customWidth="1"/>
    <col min="10078" max="10078" width="2.7109375" style="14" customWidth="1"/>
    <col min="10079" max="10080" width="10.7109375" style="14" customWidth="1"/>
    <col min="10081" max="10081" width="2.7109375" style="14" customWidth="1"/>
    <col min="10082" max="10083" width="10.7109375" style="14" customWidth="1"/>
    <col min="10084" max="10084" width="2.7109375" style="14" customWidth="1"/>
    <col min="10085" max="10086" width="10.7109375" style="14" customWidth="1"/>
    <col min="10087" max="10087" width="2.7109375" style="14" customWidth="1"/>
    <col min="10088" max="10089" width="10.7109375" style="14" customWidth="1"/>
    <col min="10090" max="10090" width="2.7109375" style="14" customWidth="1"/>
    <col min="10091" max="10092" width="10.7109375" style="14" customWidth="1"/>
    <col min="10093" max="10093" width="2.7109375" style="14" customWidth="1"/>
    <col min="10094" max="10095" width="10.7109375" style="14" customWidth="1"/>
    <col min="10096" max="10096" width="2.7109375" style="14" customWidth="1"/>
    <col min="10097" max="10098" width="10.7109375" style="14" customWidth="1"/>
    <col min="10099" max="10099" width="2.7109375" style="14" customWidth="1"/>
    <col min="10100" max="10101" width="10.7109375" style="14" customWidth="1"/>
    <col min="10102" max="10102" width="2.7109375" style="14" customWidth="1"/>
    <col min="10103" max="10104" width="10.7109375" style="14" customWidth="1"/>
    <col min="10105" max="10105" width="2.7109375" style="14" customWidth="1"/>
    <col min="10106" max="10107" width="10.7109375" style="14" customWidth="1"/>
    <col min="10108" max="10108" width="2.7109375" style="14" customWidth="1"/>
    <col min="10109" max="10110" width="10.7109375" style="14" customWidth="1"/>
    <col min="10111" max="10111" width="2.7109375" style="14" customWidth="1"/>
    <col min="10112" max="10113" width="10.7109375" style="14" customWidth="1"/>
    <col min="10114" max="10114" width="2.7109375" style="14" customWidth="1"/>
    <col min="10115" max="10116" width="10.7109375" style="14" customWidth="1"/>
    <col min="10117" max="10117" width="2.7109375" style="14" customWidth="1"/>
    <col min="10118" max="10119" width="10.7109375" style="14" customWidth="1"/>
    <col min="10120" max="10120" width="2.7109375" style="14" customWidth="1"/>
    <col min="10121" max="10122" width="10.7109375" style="14" customWidth="1"/>
    <col min="10123" max="10123" width="2.7109375" style="14" customWidth="1"/>
    <col min="10124" max="10125" width="10.7109375" style="14" customWidth="1"/>
    <col min="10126" max="10126" width="2.7109375" style="14" customWidth="1"/>
    <col min="10127" max="10128" width="10.7109375" style="14" customWidth="1"/>
    <col min="10129" max="10129" width="2.7109375" style="14" customWidth="1"/>
    <col min="10130" max="10131" width="10.7109375" style="14" customWidth="1"/>
    <col min="10132" max="10132" width="2.7109375" style="14" customWidth="1"/>
    <col min="10133" max="10134" width="10.7109375" style="14" customWidth="1"/>
    <col min="10135" max="10135" width="2.7109375" style="14" customWidth="1"/>
    <col min="10136" max="10137" width="10.7109375" style="14" customWidth="1"/>
    <col min="10138" max="10138" width="2.7109375" style="14" customWidth="1"/>
    <col min="10139" max="10140" width="10.7109375" style="14" customWidth="1"/>
    <col min="10141" max="10141" width="2.7109375" style="14" customWidth="1"/>
    <col min="10142" max="10143" width="10.7109375" style="14" customWidth="1"/>
    <col min="10144" max="10144" width="2.7109375" style="14" customWidth="1"/>
    <col min="10145" max="10146" width="10.7109375" style="14" customWidth="1"/>
    <col min="10147" max="10147" width="2.7109375" style="14" customWidth="1"/>
    <col min="10148" max="10149" width="10.7109375" style="14" customWidth="1"/>
    <col min="10150" max="10150" width="2.7109375" style="14" customWidth="1"/>
    <col min="10151" max="10152" width="10.7109375" style="14" customWidth="1"/>
    <col min="10153" max="10153" width="2.7109375" style="14" customWidth="1"/>
    <col min="10154" max="10155" width="10.7109375" style="14" customWidth="1"/>
    <col min="10156" max="10156" width="2.7109375" style="14" customWidth="1"/>
    <col min="10157" max="10158" width="10.7109375" style="14" customWidth="1"/>
    <col min="10159" max="10159" width="2.7109375" style="14" customWidth="1"/>
    <col min="10160" max="10161" width="10.7109375" style="14" customWidth="1"/>
    <col min="10162" max="10162" width="2.7109375" style="14" customWidth="1"/>
    <col min="10163" max="10164" width="10.7109375" style="14" customWidth="1"/>
    <col min="10165" max="10165" width="2.7109375" style="14" customWidth="1"/>
    <col min="10166" max="10167" width="10.7109375" style="14" customWidth="1"/>
    <col min="10168" max="10168" width="2.7109375" style="14" customWidth="1"/>
    <col min="10169" max="10170" width="10.7109375" style="14" customWidth="1"/>
    <col min="10171" max="10171" width="2.7109375" style="14" customWidth="1"/>
    <col min="10172" max="10173" width="10.7109375" style="14" customWidth="1"/>
    <col min="10174" max="10174" width="2.7109375" style="14" customWidth="1"/>
    <col min="10175" max="10176" width="10.7109375" style="14" customWidth="1"/>
    <col min="10177" max="10177" width="2.7109375" style="14" customWidth="1"/>
    <col min="10178" max="10179" width="10.7109375" style="14" customWidth="1"/>
    <col min="10180" max="10180" width="2.7109375" style="14" customWidth="1"/>
    <col min="10181" max="10182" width="10.7109375" style="14" customWidth="1"/>
    <col min="10183" max="10183" width="2.7109375" style="14" customWidth="1"/>
    <col min="10184" max="10185" width="10.7109375" style="14" customWidth="1"/>
    <col min="10186" max="10186" width="2.7109375" style="14" customWidth="1"/>
    <col min="10187" max="10188" width="10.7109375" style="14" customWidth="1"/>
    <col min="10189" max="10189" width="2.7109375" style="14" customWidth="1"/>
    <col min="10190" max="10191" width="10.7109375" style="14" customWidth="1"/>
    <col min="10192" max="10192" width="2.7109375" style="14" customWidth="1"/>
    <col min="10193" max="10194" width="10.7109375" style="14" customWidth="1"/>
    <col min="10195" max="10195" width="2.7109375" style="14" customWidth="1"/>
    <col min="10196" max="10197" width="10.7109375" style="14" customWidth="1"/>
    <col min="10198" max="10198" width="2.7109375" style="14" customWidth="1"/>
    <col min="10199" max="10200" width="10.7109375" style="14" customWidth="1"/>
    <col min="10201" max="10201" width="2.7109375" style="14" customWidth="1"/>
    <col min="10202" max="10203" width="10.7109375" style="14" customWidth="1"/>
    <col min="10204" max="10204" width="2.7109375" style="14" customWidth="1"/>
    <col min="10205" max="10206" width="10.7109375" style="14" customWidth="1"/>
    <col min="10207" max="10207" width="2.7109375" style="14" customWidth="1"/>
    <col min="10208" max="10209" width="10.7109375" style="14" customWidth="1"/>
    <col min="10210" max="10210" width="2.7109375" style="14" customWidth="1"/>
    <col min="10211" max="10212" width="10.7109375" style="14" customWidth="1"/>
    <col min="10213" max="10213" width="2.7109375" style="14" customWidth="1"/>
    <col min="10214" max="10215" width="10.7109375" style="14" customWidth="1"/>
    <col min="10216" max="10216" width="2.7109375" style="14" customWidth="1"/>
    <col min="10217" max="10218" width="10.7109375" style="14" customWidth="1"/>
    <col min="10219" max="10219" width="2.7109375" style="14" customWidth="1"/>
    <col min="10220" max="10221" width="10.7109375" style="14" customWidth="1"/>
    <col min="10222" max="10222" width="2.7109375" style="14" customWidth="1"/>
    <col min="10223" max="10224" width="10.7109375" style="14" customWidth="1"/>
    <col min="10225" max="10225" width="2.7109375" style="14" customWidth="1"/>
    <col min="10226" max="10227" width="10.7109375" style="14" customWidth="1"/>
    <col min="10228" max="10228" width="2.7109375" style="14" customWidth="1"/>
    <col min="10229" max="10230" width="10.7109375" style="14" customWidth="1"/>
    <col min="10231" max="10231" width="2.7109375" style="14" customWidth="1"/>
    <col min="10232" max="10233" width="10.7109375" style="14" customWidth="1"/>
    <col min="10234" max="10234" width="2.7109375" style="14" customWidth="1"/>
    <col min="10235" max="10236" width="10.7109375" style="14" customWidth="1"/>
    <col min="10237" max="10237" width="2.7109375" style="14" customWidth="1"/>
    <col min="10238" max="10239" width="10.7109375" style="14" customWidth="1"/>
    <col min="10240" max="10240" width="2.7109375" style="14" customWidth="1"/>
    <col min="10241" max="10242" width="10.7109375" style="14" customWidth="1"/>
    <col min="10243" max="10243" width="2.7109375" style="14" customWidth="1"/>
    <col min="10244" max="10245" width="10.7109375" style="14" customWidth="1"/>
    <col min="10246" max="10246" width="2.7109375" style="14" customWidth="1"/>
    <col min="10247" max="10248" width="10.7109375" style="14" customWidth="1"/>
    <col min="10249" max="10249" width="2.7109375" style="14" customWidth="1"/>
    <col min="10250" max="10251" width="10.7109375" style="14" customWidth="1"/>
    <col min="10252" max="10252" width="2.7109375" style="14" customWidth="1"/>
    <col min="10253" max="10254" width="10.7109375" style="14" customWidth="1"/>
    <col min="10255" max="10255" width="2.7109375" style="14" customWidth="1"/>
    <col min="10256" max="10257" width="10.7109375" style="14" customWidth="1"/>
    <col min="10258" max="10258" width="2.7109375" style="14" customWidth="1"/>
    <col min="10259" max="10260" width="10.7109375" style="14" customWidth="1"/>
    <col min="10261" max="10261" width="2.7109375" style="14" customWidth="1"/>
    <col min="10262" max="10263" width="10.7109375" style="14" customWidth="1"/>
    <col min="10264" max="10264" width="2.7109375" style="14" customWidth="1"/>
    <col min="10265" max="10266" width="10.7109375" style="14" customWidth="1"/>
    <col min="10267" max="10267" width="2.7109375" style="14" customWidth="1"/>
    <col min="10268" max="10269" width="10.7109375" style="14" customWidth="1"/>
    <col min="10270" max="10270" width="2.7109375" style="14" customWidth="1"/>
    <col min="10271" max="10272" width="10.7109375" style="14" customWidth="1"/>
    <col min="10273" max="10273" width="2.7109375" style="14" customWidth="1"/>
    <col min="10274" max="10275" width="10.7109375" style="14" customWidth="1"/>
    <col min="10276" max="10276" width="2.7109375" style="14" customWidth="1"/>
    <col min="10277" max="10278" width="10.7109375" style="14" customWidth="1"/>
    <col min="10279" max="10279" width="2.7109375" style="14" customWidth="1"/>
    <col min="10280" max="10281" width="10.7109375" style="14" customWidth="1"/>
    <col min="10282" max="10282" width="2.7109375" style="14" customWidth="1"/>
    <col min="10283" max="10284" width="10.7109375" style="14" customWidth="1"/>
    <col min="10285" max="10285" width="2.7109375" style="14" customWidth="1"/>
    <col min="10286" max="10287" width="10.7109375" style="14" customWidth="1"/>
    <col min="10288" max="10288" width="2.7109375" style="14" customWidth="1"/>
    <col min="10289" max="10290" width="10.7109375" style="14" customWidth="1"/>
    <col min="10291" max="10291" width="2.7109375" style="14" customWidth="1"/>
    <col min="10292" max="10293" width="10.7109375" style="14" customWidth="1"/>
    <col min="10294" max="10294" width="2.7109375" style="14" customWidth="1"/>
    <col min="10295" max="10296" width="10.7109375" style="14" customWidth="1"/>
    <col min="10297" max="10297" width="2.7109375" style="14" customWidth="1"/>
    <col min="10298" max="10299" width="10.7109375" style="14" customWidth="1"/>
    <col min="10300" max="10300" width="2.7109375" style="14" customWidth="1"/>
    <col min="10301" max="10302" width="10.7109375" style="14" customWidth="1"/>
    <col min="10303" max="10303" width="2.7109375" style="14" customWidth="1"/>
    <col min="10304" max="10305" width="10.7109375" style="14" customWidth="1"/>
    <col min="10306" max="10306" width="2.7109375" style="14" customWidth="1"/>
    <col min="10307" max="10308" width="10.7109375" style="14" customWidth="1"/>
    <col min="10309" max="10309" width="2.7109375" style="14" customWidth="1"/>
    <col min="10310" max="10311" width="10.7109375" style="14" customWidth="1"/>
    <col min="10312" max="10312" width="2.7109375" style="14" customWidth="1"/>
    <col min="10313" max="10314" width="10.7109375" style="14" customWidth="1"/>
    <col min="10315" max="10315" width="2.7109375" style="14" customWidth="1"/>
    <col min="10316" max="10317" width="10.7109375" style="14" customWidth="1"/>
    <col min="10318" max="10318" width="2.7109375" style="14" customWidth="1"/>
    <col min="10319" max="10320" width="10.7109375" style="14" customWidth="1"/>
    <col min="10321" max="10321" width="2.7109375" style="14" customWidth="1"/>
    <col min="10322" max="10323" width="10.7109375" style="14" customWidth="1"/>
    <col min="10324" max="10324" width="2.7109375" style="14" customWidth="1"/>
    <col min="10325" max="10326" width="10.7109375" style="14" customWidth="1"/>
    <col min="10327" max="10327" width="2.7109375" style="14" customWidth="1"/>
    <col min="10328" max="10329" width="10.7109375" style="14" customWidth="1"/>
    <col min="10330" max="10330" width="2.7109375" style="14" customWidth="1"/>
    <col min="10331" max="10332" width="10.7109375" style="14" customWidth="1"/>
    <col min="10333" max="10333" width="2.7109375" style="14" customWidth="1"/>
    <col min="10334" max="10335" width="10.7109375" style="14" customWidth="1"/>
    <col min="10336" max="10336" width="2.7109375" style="14" customWidth="1"/>
    <col min="10337" max="10338" width="10.7109375" style="14" customWidth="1"/>
    <col min="10339" max="10339" width="2.7109375" style="14" customWidth="1"/>
    <col min="10340" max="10341" width="10.7109375" style="14" customWidth="1"/>
    <col min="10342" max="10342" width="2.7109375" style="14" customWidth="1"/>
    <col min="10343" max="10344" width="10.7109375" style="14" customWidth="1"/>
    <col min="10345" max="10345" width="2.7109375" style="14" customWidth="1"/>
    <col min="10346" max="10347" width="10.7109375" style="14" customWidth="1"/>
    <col min="10348" max="10348" width="2.7109375" style="14" customWidth="1"/>
    <col min="10349" max="10350" width="10.7109375" style="14" customWidth="1"/>
    <col min="10351" max="10351" width="2.7109375" style="14" customWidth="1"/>
    <col min="10352" max="10353" width="10.7109375" style="14" customWidth="1"/>
    <col min="10354" max="10354" width="2.7109375" style="14" customWidth="1"/>
    <col min="10355" max="10356" width="10.7109375" style="14" customWidth="1"/>
    <col min="10357" max="10357" width="2.7109375" style="14" customWidth="1"/>
    <col min="10358" max="10359" width="10.7109375" style="14" customWidth="1"/>
    <col min="10360" max="10360" width="2.7109375" style="14" customWidth="1"/>
    <col min="10361" max="10362" width="10.7109375" style="14" customWidth="1"/>
    <col min="10363" max="10363" width="2.7109375" style="14" customWidth="1"/>
    <col min="10364" max="10365" width="10.7109375" style="14" customWidth="1"/>
    <col min="10366" max="10366" width="2.7109375" style="14" customWidth="1"/>
    <col min="10367" max="10368" width="10.7109375" style="14" customWidth="1"/>
    <col min="10369" max="10369" width="2.7109375" style="14" customWidth="1"/>
    <col min="10370" max="10371" width="10.7109375" style="14" customWidth="1"/>
    <col min="10372" max="10372" width="2.7109375" style="14" customWidth="1"/>
    <col min="10373" max="10374" width="10.7109375" style="14" customWidth="1"/>
    <col min="10375" max="10375" width="2.7109375" style="14" customWidth="1"/>
    <col min="10376" max="10377" width="10.7109375" style="14" customWidth="1"/>
    <col min="10378" max="10378" width="2.7109375" style="14" customWidth="1"/>
    <col min="10379" max="10380" width="10.7109375" style="14" customWidth="1"/>
    <col min="10381" max="10381" width="2.7109375" style="14" customWidth="1"/>
    <col min="10382" max="10383" width="10.7109375" style="14" customWidth="1"/>
    <col min="10384" max="10384" width="2.7109375" style="14" customWidth="1"/>
    <col min="10385" max="10386" width="10.7109375" style="14" customWidth="1"/>
    <col min="10387" max="10387" width="2.7109375" style="14" customWidth="1"/>
    <col min="10388" max="10389" width="10.7109375" style="14" customWidth="1"/>
    <col min="10390" max="10390" width="2.7109375" style="14" customWidth="1"/>
    <col min="10391" max="10392" width="10.7109375" style="14" customWidth="1"/>
    <col min="10393" max="10393" width="2.7109375" style="14" customWidth="1"/>
    <col min="10394" max="10395" width="10.7109375" style="14" customWidth="1"/>
    <col min="10396" max="10396" width="2.7109375" style="14" customWidth="1"/>
    <col min="10397" max="10398" width="10.7109375" style="14" customWidth="1"/>
    <col min="10399" max="10399" width="2.7109375" style="14" customWidth="1"/>
    <col min="10400" max="10401" width="10.7109375" style="14" customWidth="1"/>
    <col min="10402" max="10402" width="2.7109375" style="14" customWidth="1"/>
    <col min="10403" max="10404" width="10.7109375" style="14" customWidth="1"/>
    <col min="10405" max="10405" width="2.7109375" style="14" customWidth="1"/>
    <col min="10406" max="10407" width="10.7109375" style="14" customWidth="1"/>
    <col min="10408" max="10408" width="2.7109375" style="14" customWidth="1"/>
    <col min="10409" max="10410" width="10.7109375" style="14" customWidth="1"/>
    <col min="10411" max="10411" width="2.7109375" style="14" customWidth="1"/>
    <col min="10412" max="10413" width="10.7109375" style="14" customWidth="1"/>
    <col min="10414" max="10414" width="2.7109375" style="14" customWidth="1"/>
    <col min="10415" max="10416" width="10.7109375" style="14" customWidth="1"/>
    <col min="10417" max="10417" width="2.7109375" style="14" customWidth="1"/>
    <col min="10418" max="10419" width="10.7109375" style="14" customWidth="1"/>
    <col min="10420" max="10420" width="2.7109375" style="14" customWidth="1"/>
    <col min="10421" max="10422" width="10.7109375" style="14" customWidth="1"/>
    <col min="10423" max="10423" width="2.7109375" style="14" customWidth="1"/>
    <col min="10424" max="10425" width="10.7109375" style="14" customWidth="1"/>
    <col min="10426" max="10426" width="2.7109375" style="14" customWidth="1"/>
    <col min="10427" max="10428" width="10.7109375" style="14" customWidth="1"/>
    <col min="10429" max="10429" width="2.7109375" style="14" customWidth="1"/>
    <col min="10430" max="10431" width="10.7109375" style="14" customWidth="1"/>
    <col min="10432" max="10432" width="2.7109375" style="14" customWidth="1"/>
    <col min="10433" max="10434" width="10.7109375" style="14" customWidth="1"/>
    <col min="10435" max="10435" width="2.7109375" style="14" customWidth="1"/>
    <col min="10436" max="10437" width="10.7109375" style="14" customWidth="1"/>
    <col min="10438" max="10438" width="2.7109375" style="14" customWidth="1"/>
    <col min="10439" max="10440" width="10.7109375" style="14" customWidth="1"/>
    <col min="10441" max="10441" width="2.7109375" style="14" customWidth="1"/>
    <col min="10442" max="10443" width="10.7109375" style="14" customWidth="1"/>
    <col min="10444" max="10444" width="2.7109375" style="14" customWidth="1"/>
    <col min="10445" max="10446" width="10.7109375" style="14" customWidth="1"/>
    <col min="10447" max="10447" width="2.7109375" style="14" customWidth="1"/>
    <col min="10448" max="10449" width="10.7109375" style="14" customWidth="1"/>
    <col min="10450" max="10450" width="2.7109375" style="14" customWidth="1"/>
    <col min="10451" max="10452" width="10.7109375" style="14" customWidth="1"/>
    <col min="10453" max="10453" width="2.7109375" style="14" customWidth="1"/>
    <col min="10454" max="10455" width="10.7109375" style="14" customWidth="1"/>
    <col min="10456" max="10456" width="2.7109375" style="14" customWidth="1"/>
    <col min="10457" max="10458" width="10.7109375" style="14" customWidth="1"/>
    <col min="10459" max="10459" width="2.7109375" style="14" customWidth="1"/>
    <col min="10460" max="10461" width="10.7109375" style="14" customWidth="1"/>
    <col min="10462" max="10462" width="2.7109375" style="14" customWidth="1"/>
    <col min="10463" max="10464" width="10.7109375" style="14" customWidth="1"/>
    <col min="10465" max="10465" width="2.7109375" style="14" customWidth="1"/>
    <col min="10466" max="10467" width="10.7109375" style="14" customWidth="1"/>
    <col min="10468" max="10468" width="2.7109375" style="14" customWidth="1"/>
    <col min="10469" max="10470" width="10.7109375" style="14" customWidth="1"/>
    <col min="10471" max="10471" width="2.7109375" style="14" customWidth="1"/>
    <col min="10472" max="10473" width="10.7109375" style="14" customWidth="1"/>
    <col min="10474" max="10474" width="2.7109375" style="14" customWidth="1"/>
    <col min="10475" max="10476" width="10.7109375" style="14" customWidth="1"/>
    <col min="10477" max="10477" width="2.7109375" style="14" customWidth="1"/>
    <col min="10478" max="10479" width="10.7109375" style="14" customWidth="1"/>
    <col min="10480" max="10480" width="2.7109375" style="14" customWidth="1"/>
    <col min="10481" max="10482" width="10.7109375" style="14" customWidth="1"/>
    <col min="10483" max="10483" width="2.7109375" style="14" customWidth="1"/>
    <col min="10484" max="10485" width="10.7109375" style="14" customWidth="1"/>
    <col min="10486" max="10486" width="2.7109375" style="14" customWidth="1"/>
    <col min="10487" max="10488" width="10.7109375" style="14" customWidth="1"/>
    <col min="10489" max="10489" width="2.7109375" style="14" customWidth="1"/>
    <col min="10490" max="10491" width="10.7109375" style="14" customWidth="1"/>
    <col min="10492" max="10492" width="2.7109375" style="14" customWidth="1"/>
    <col min="10493" max="10494" width="10.7109375" style="14" customWidth="1"/>
    <col min="10495" max="10495" width="2.7109375" style="14" customWidth="1"/>
    <col min="10496" max="10497" width="10.7109375" style="14" customWidth="1"/>
    <col min="10498" max="10498" width="2.7109375" style="14" customWidth="1"/>
    <col min="10499" max="10500" width="10.7109375" style="14" customWidth="1"/>
    <col min="10501" max="10501" width="2.7109375" style="14" customWidth="1"/>
    <col min="10502" max="10503" width="10.7109375" style="14" customWidth="1"/>
    <col min="10504" max="10504" width="2.7109375" style="14" customWidth="1"/>
    <col min="10505" max="10506" width="10.7109375" style="14" customWidth="1"/>
    <col min="10507" max="10507" width="2.7109375" style="14" customWidth="1"/>
    <col min="10508" max="10509" width="10.7109375" style="14" customWidth="1"/>
    <col min="10510" max="10510" width="2.7109375" style="14" customWidth="1"/>
    <col min="10511" max="10512" width="10.7109375" style="14" customWidth="1"/>
    <col min="10513" max="10513" width="2.7109375" style="14" customWidth="1"/>
    <col min="10514" max="10515" width="10.7109375" style="14" customWidth="1"/>
    <col min="10516" max="10516" width="2.7109375" style="14" customWidth="1"/>
    <col min="10517" max="10518" width="10.7109375" style="14" customWidth="1"/>
    <col min="10519" max="10519" width="2.7109375" style="14" customWidth="1"/>
    <col min="10520" max="10521" width="10.7109375" style="14" customWidth="1"/>
    <col min="10522" max="10522" width="2.7109375" style="14" customWidth="1"/>
    <col min="10523" max="10524" width="10.7109375" style="14" customWidth="1"/>
    <col min="10525" max="10525" width="2.7109375" style="14" customWidth="1"/>
    <col min="10526" max="10527" width="10.7109375" style="14" customWidth="1"/>
    <col min="10528" max="10528" width="2.7109375" style="14" customWidth="1"/>
    <col min="10529" max="10530" width="10.7109375" style="14" customWidth="1"/>
    <col min="10531" max="10531" width="2.7109375" style="14" customWidth="1"/>
    <col min="10532" max="10533" width="10.7109375" style="14" customWidth="1"/>
    <col min="10534" max="10534" width="2.7109375" style="14" customWidth="1"/>
    <col min="10535" max="10536" width="10.7109375" style="14" customWidth="1"/>
    <col min="10537" max="10537" width="2.7109375" style="14" customWidth="1"/>
    <col min="10538" max="10539" width="10.7109375" style="14" customWidth="1"/>
    <col min="10540" max="10540" width="2.7109375" style="14" customWidth="1"/>
    <col min="10541" max="10542" width="10.7109375" style="14" customWidth="1"/>
    <col min="10543" max="10543" width="2.7109375" style="14" customWidth="1"/>
    <col min="10544" max="10545" width="10.7109375" style="14" customWidth="1"/>
    <col min="10546" max="10546" width="2.7109375" style="14" customWidth="1"/>
    <col min="10547" max="10548" width="10.7109375" style="14" customWidth="1"/>
    <col min="10549" max="10549" width="2.7109375" style="14" customWidth="1"/>
    <col min="10550" max="10551" width="10.7109375" style="14" customWidth="1"/>
    <col min="10552" max="10552" width="2.7109375" style="14" customWidth="1"/>
    <col min="10553" max="10554" width="10.7109375" style="14" customWidth="1"/>
    <col min="10555" max="10555" width="2.7109375" style="14" customWidth="1"/>
    <col min="10556" max="10557" width="10.7109375" style="14" customWidth="1"/>
    <col min="10558" max="10558" width="2.7109375" style="14" customWidth="1"/>
    <col min="10559" max="10560" width="10.7109375" style="14" customWidth="1"/>
    <col min="10561" max="10561" width="2.7109375" style="14" customWidth="1"/>
    <col min="10562" max="10563" width="10.7109375" style="14" customWidth="1"/>
    <col min="10564" max="10564" width="2.7109375" style="14" customWidth="1"/>
    <col min="10565" max="10566" width="10.7109375" style="14" customWidth="1"/>
    <col min="10567" max="10567" width="2.7109375" style="14" customWidth="1"/>
    <col min="10568" max="10569" width="10.7109375" style="14" customWidth="1"/>
    <col min="10570" max="10570" width="2.7109375" style="14" customWidth="1"/>
    <col min="10571" max="10572" width="10.7109375" style="14" customWidth="1"/>
    <col min="10573" max="10573" width="2.7109375" style="14" customWidth="1"/>
    <col min="10574" max="10575" width="10.7109375" style="14" customWidth="1"/>
    <col min="10576" max="10576" width="2.7109375" style="14" customWidth="1"/>
    <col min="10577" max="10578" width="10.7109375" style="14" customWidth="1"/>
    <col min="10579" max="10579" width="2.7109375" style="14" customWidth="1"/>
    <col min="10580" max="10581" width="10.7109375" style="14" customWidth="1"/>
    <col min="10582" max="10582" width="2.7109375" style="14" customWidth="1"/>
    <col min="10583" max="10584" width="10.7109375" style="14" customWidth="1"/>
    <col min="10585" max="10585" width="2.7109375" style="14" customWidth="1"/>
    <col min="10586" max="10587" width="10.7109375" style="14" customWidth="1"/>
    <col min="10588" max="10588" width="2.7109375" style="14" customWidth="1"/>
    <col min="10589" max="10590" width="10.7109375" style="14" customWidth="1"/>
    <col min="10591" max="10591" width="2.7109375" style="14" customWidth="1"/>
    <col min="10592" max="10593" width="10.7109375" style="14" customWidth="1"/>
    <col min="10594" max="10594" width="2.7109375" style="14" customWidth="1"/>
    <col min="10595" max="10596" width="10.7109375" style="14" customWidth="1"/>
    <col min="10597" max="10597" width="2.7109375" style="14" customWidth="1"/>
    <col min="10598" max="10599" width="10.7109375" style="14" customWidth="1"/>
    <col min="10600" max="10600" width="2.7109375" style="14" customWidth="1"/>
    <col min="10601" max="10602" width="10.7109375" style="14" customWidth="1"/>
    <col min="10603" max="10603" width="2.7109375" style="14" customWidth="1"/>
    <col min="10604" max="10605" width="10.7109375" style="14" customWidth="1"/>
    <col min="10606" max="10606" width="2.7109375" style="14" customWidth="1"/>
    <col min="10607" max="10608" width="10.7109375" style="14" customWidth="1"/>
    <col min="10609" max="10609" width="2.7109375" style="14" customWidth="1"/>
    <col min="10610" max="10611" width="10.7109375" style="14" customWidth="1"/>
    <col min="10612" max="10612" width="2.7109375" style="14" customWidth="1"/>
    <col min="10613" max="10614" width="10.7109375" style="14" customWidth="1"/>
    <col min="10615" max="10615" width="2.7109375" style="14" customWidth="1"/>
    <col min="10616" max="10617" width="10.7109375" style="14" customWidth="1"/>
    <col min="10618" max="10618" width="2.7109375" style="14" customWidth="1"/>
    <col min="10619" max="10620" width="10.7109375" style="14" customWidth="1"/>
    <col min="10621" max="10621" width="2.7109375" style="14" customWidth="1"/>
    <col min="10622" max="10623" width="10.7109375" style="14" customWidth="1"/>
    <col min="10624" max="10624" width="2.7109375" style="14" customWidth="1"/>
    <col min="10625" max="10626" width="10.7109375" style="14" customWidth="1"/>
    <col min="10627" max="10627" width="2.7109375" style="14" customWidth="1"/>
    <col min="10628" max="10629" width="10.7109375" style="14" customWidth="1"/>
    <col min="10630" max="10630" width="2.7109375" style="14" customWidth="1"/>
    <col min="10631" max="10632" width="10.7109375" style="14" customWidth="1"/>
    <col min="10633" max="10633" width="2.7109375" style="14" customWidth="1"/>
    <col min="10634" max="10635" width="10.7109375" style="14" customWidth="1"/>
    <col min="10636" max="10636" width="2.7109375" style="14" customWidth="1"/>
    <col min="10637" max="10638" width="10.7109375" style="14" customWidth="1"/>
    <col min="10639" max="10639" width="2.7109375" style="14" customWidth="1"/>
    <col min="10640" max="10641" width="10.7109375" style="14" customWidth="1"/>
    <col min="10642" max="10642" width="2.7109375" style="14" customWidth="1"/>
    <col min="10643" max="10644" width="10.7109375" style="14" customWidth="1"/>
    <col min="10645" max="10645" width="2.7109375" style="14" customWidth="1"/>
    <col min="10646" max="10647" width="10.7109375" style="14" customWidth="1"/>
    <col min="10648" max="10648" width="2.7109375" style="14" customWidth="1"/>
    <col min="10649" max="10650" width="10.7109375" style="14" customWidth="1"/>
    <col min="10651" max="10651" width="2.7109375" style="14" customWidth="1"/>
    <col min="10652" max="10653" width="10.7109375" style="14" customWidth="1"/>
    <col min="10654" max="10654" width="2.7109375" style="14" customWidth="1"/>
    <col min="10655" max="10656" width="10.7109375" style="14" customWidth="1"/>
    <col min="10657" max="10657" width="2.7109375" style="14" customWidth="1"/>
    <col min="10658" max="10659" width="10.7109375" style="14" customWidth="1"/>
    <col min="10660" max="10660" width="2.7109375" style="14" customWidth="1"/>
    <col min="10661" max="10662" width="10.7109375" style="14" customWidth="1"/>
    <col min="10663" max="10663" width="2.7109375" style="14" customWidth="1"/>
    <col min="10664" max="10665" width="10.7109375" style="14" customWidth="1"/>
    <col min="10666" max="10666" width="2.7109375" style="14" customWidth="1"/>
    <col min="10667" max="10668" width="10.7109375" style="14" customWidth="1"/>
    <col min="10669" max="10669" width="2.7109375" style="14" customWidth="1"/>
    <col min="10670" max="10671" width="10.7109375" style="14" customWidth="1"/>
    <col min="10672" max="10672" width="2.7109375" style="14" customWidth="1"/>
    <col min="10673" max="10674" width="10.7109375" style="14" customWidth="1"/>
    <col min="10675" max="10675" width="2.7109375" style="14" customWidth="1"/>
    <col min="10676" max="10677" width="10.7109375" style="14" customWidth="1"/>
    <col min="10678" max="10678" width="2.7109375" style="14" customWidth="1"/>
    <col min="10679" max="10680" width="10.7109375" style="14" customWidth="1"/>
    <col min="10681" max="10681" width="2.7109375" style="14" customWidth="1"/>
    <col min="10682" max="10683" width="10.7109375" style="14" customWidth="1"/>
    <col min="10684" max="10684" width="2.7109375" style="14" customWidth="1"/>
    <col min="10685" max="10686" width="10.7109375" style="14" customWidth="1"/>
    <col min="10687" max="10687" width="2.7109375" style="14" customWidth="1"/>
    <col min="10688" max="10689" width="10.7109375" style="14" customWidth="1"/>
    <col min="10690" max="10690" width="2.7109375" style="14" customWidth="1"/>
    <col min="10691" max="10692" width="10.7109375" style="14" customWidth="1"/>
    <col min="10693" max="10693" width="2.7109375" style="14" customWidth="1"/>
    <col min="10694" max="10695" width="10.7109375" style="14" customWidth="1"/>
    <col min="10696" max="10696" width="2.7109375" style="14" customWidth="1"/>
    <col min="10697" max="10698" width="10.7109375" style="14" customWidth="1"/>
    <col min="10699" max="10699" width="2.7109375" style="14" customWidth="1"/>
    <col min="10700" max="10701" width="10.7109375" style="14" customWidth="1"/>
    <col min="10702" max="10702" width="2.7109375" style="14" customWidth="1"/>
    <col min="10703" max="10704" width="10.7109375" style="14" customWidth="1"/>
    <col min="10705" max="10705" width="2.7109375" style="14" customWidth="1"/>
    <col min="10706" max="10707" width="10.7109375" style="14" customWidth="1"/>
    <col min="10708" max="10708" width="2.7109375" style="14" customWidth="1"/>
    <col min="10709" max="10710" width="10.7109375" style="14" customWidth="1"/>
    <col min="10711" max="10711" width="2.7109375" style="14" customWidth="1"/>
    <col min="10712" max="10713" width="10.7109375" style="14" customWidth="1"/>
    <col min="10714" max="10714" width="2.7109375" style="14" customWidth="1"/>
    <col min="10715" max="10716" width="10.7109375" style="14" customWidth="1"/>
    <col min="10717" max="10717" width="2.7109375" style="14" customWidth="1"/>
    <col min="10718" max="10719" width="10.7109375" style="14" customWidth="1"/>
    <col min="10720" max="10720" width="2.7109375" style="14" customWidth="1"/>
    <col min="10721" max="10722" width="10.7109375" style="14" customWidth="1"/>
    <col min="10723" max="10723" width="2.7109375" style="14" customWidth="1"/>
    <col min="10724" max="10725" width="10.7109375" style="14" customWidth="1"/>
    <col min="10726" max="10726" width="2.7109375" style="14" customWidth="1"/>
    <col min="10727" max="10728" width="10.7109375" style="14" customWidth="1"/>
    <col min="10729" max="10729" width="2.7109375" style="14" customWidth="1"/>
    <col min="10730" max="10731" width="10.7109375" style="14" customWidth="1"/>
    <col min="10732" max="10732" width="2.7109375" style="14" customWidth="1"/>
    <col min="10733" max="10734" width="10.7109375" style="14" customWidth="1"/>
    <col min="10735" max="10735" width="2.7109375" style="14" customWidth="1"/>
    <col min="10736" max="10737" width="10.7109375" style="14" customWidth="1"/>
    <col min="10738" max="10738" width="2.7109375" style="14" customWidth="1"/>
    <col min="10739" max="10740" width="10.7109375" style="14" customWidth="1"/>
    <col min="10741" max="10741" width="2.7109375" style="14" customWidth="1"/>
    <col min="10742" max="10743" width="10.7109375" style="14" customWidth="1"/>
    <col min="10744" max="10744" width="2.7109375" style="14" customWidth="1"/>
    <col min="10745" max="10746" width="10.7109375" style="14" customWidth="1"/>
    <col min="10747" max="10747" width="2.7109375" style="14" customWidth="1"/>
    <col min="10748" max="10749" width="10.7109375" style="14" customWidth="1"/>
    <col min="10750" max="10750" width="2.7109375" style="14" customWidth="1"/>
    <col min="10751" max="10752" width="10.7109375" style="14" customWidth="1"/>
    <col min="10753" max="10753" width="2.7109375" style="14" customWidth="1"/>
    <col min="10754" max="10755" width="10.7109375" style="14" customWidth="1"/>
    <col min="10756" max="10756" width="2.7109375" style="14" customWidth="1"/>
    <col min="10757" max="10758" width="10.7109375" style="14" customWidth="1"/>
    <col min="10759" max="10759" width="2.7109375" style="14" customWidth="1"/>
    <col min="10760" max="10761" width="10.7109375" style="14" customWidth="1"/>
    <col min="10762" max="10762" width="2.7109375" style="14" customWidth="1"/>
    <col min="10763" max="10764" width="10.7109375" style="14" customWidth="1"/>
    <col min="10765" max="10765" width="2.7109375" style="14" customWidth="1"/>
    <col min="10766" max="10767" width="10.7109375" style="14" customWidth="1"/>
    <col min="10768" max="10768" width="2.7109375" style="14" customWidth="1"/>
    <col min="10769" max="10770" width="10.7109375" style="14" customWidth="1"/>
    <col min="10771" max="10771" width="2.7109375" style="14" customWidth="1"/>
    <col min="10772" max="10773" width="10.7109375" style="14" customWidth="1"/>
    <col min="10774" max="10774" width="2.7109375" style="14" customWidth="1"/>
    <col min="10775" max="10776" width="10.7109375" style="14" customWidth="1"/>
    <col min="10777" max="10777" width="2.7109375" style="14" customWidth="1"/>
    <col min="10778" max="10779" width="10.7109375" style="14" customWidth="1"/>
    <col min="10780" max="10780" width="2.7109375" style="14" customWidth="1"/>
    <col min="10781" max="10782" width="10.7109375" style="14" customWidth="1"/>
    <col min="10783" max="10783" width="2.7109375" style="14" customWidth="1"/>
    <col min="10784" max="10785" width="10.7109375" style="14" customWidth="1"/>
    <col min="10786" max="10786" width="2.7109375" style="14" customWidth="1"/>
    <col min="10787" max="10788" width="10.7109375" style="14" customWidth="1"/>
    <col min="10789" max="10789" width="2.7109375" style="14" customWidth="1"/>
    <col min="10790" max="10791" width="10.7109375" style="14" customWidth="1"/>
    <col min="10792" max="10792" width="2.7109375" style="14" customWidth="1"/>
    <col min="10793" max="10794" width="10.7109375" style="14" customWidth="1"/>
    <col min="10795" max="10795" width="2.7109375" style="14" customWidth="1"/>
    <col min="10796" max="10797" width="10.7109375" style="14" customWidth="1"/>
    <col min="10798" max="10798" width="2.7109375" style="14" customWidth="1"/>
    <col min="10799" max="10800" width="10.7109375" style="14" customWidth="1"/>
    <col min="10801" max="10801" width="2.7109375" style="14" customWidth="1"/>
    <col min="10802" max="10803" width="10.7109375" style="14" customWidth="1"/>
    <col min="10804" max="10804" width="2.7109375" style="14" customWidth="1"/>
    <col min="10805" max="10806" width="10.7109375" style="14" customWidth="1"/>
    <col min="10807" max="10807" width="2.7109375" style="14" customWidth="1"/>
    <col min="10808" max="10809" width="10.7109375" style="14" customWidth="1"/>
    <col min="10810" max="10810" width="2.7109375" style="14" customWidth="1"/>
    <col min="10811" max="10812" width="10.7109375" style="14" customWidth="1"/>
    <col min="10813" max="10813" width="2.7109375" style="14" customWidth="1"/>
    <col min="10814" max="10815" width="10.7109375" style="14" customWidth="1"/>
    <col min="10816" max="10816" width="2.7109375" style="14" customWidth="1"/>
    <col min="10817" max="10818" width="10.7109375" style="14" customWidth="1"/>
    <col min="10819" max="10819" width="2.7109375" style="14" customWidth="1"/>
    <col min="10820" max="10821" width="10.7109375" style="14" customWidth="1"/>
    <col min="10822" max="10822" width="2.7109375" style="14" customWidth="1"/>
    <col min="10823" max="10824" width="10.7109375" style="14" customWidth="1"/>
    <col min="10825" max="10825" width="2.7109375" style="14" customWidth="1"/>
    <col min="10826" max="10827" width="10.7109375" style="14" customWidth="1"/>
    <col min="10828" max="10828" width="2.7109375" style="14" customWidth="1"/>
    <col min="10829" max="10830" width="10.7109375" style="14" customWidth="1"/>
    <col min="10831" max="10831" width="2.7109375" style="14" customWidth="1"/>
    <col min="10832" max="10833" width="10.7109375" style="14" customWidth="1"/>
    <col min="10834" max="10834" width="2.7109375" style="14" customWidth="1"/>
    <col min="10835" max="10836" width="10.7109375" style="14" customWidth="1"/>
    <col min="10837" max="10837" width="2.7109375" style="14" customWidth="1"/>
    <col min="10838" max="10839" width="10.7109375" style="14" customWidth="1"/>
    <col min="10840" max="10840" width="2.7109375" style="14" customWidth="1"/>
    <col min="10841" max="10842" width="10.7109375" style="14" customWidth="1"/>
    <col min="10843" max="10843" width="2.7109375" style="14" customWidth="1"/>
    <col min="10844" max="10845" width="10.7109375" style="14" customWidth="1"/>
    <col min="10846" max="10846" width="2.7109375" style="14" customWidth="1"/>
    <col min="10847" max="10848" width="10.7109375" style="14" customWidth="1"/>
    <col min="10849" max="10849" width="2.7109375" style="14" customWidth="1"/>
    <col min="10850" max="10851" width="10.7109375" style="14" customWidth="1"/>
    <col min="10852" max="10852" width="2.7109375" style="14" customWidth="1"/>
    <col min="10853" max="10854" width="10.7109375" style="14" customWidth="1"/>
    <col min="10855" max="10855" width="2.7109375" style="14" customWidth="1"/>
    <col min="10856" max="10857" width="10.7109375" style="14" customWidth="1"/>
    <col min="10858" max="10858" width="2.7109375" style="14" customWidth="1"/>
    <col min="10859" max="10860" width="10.7109375" style="14" customWidth="1"/>
    <col min="10861" max="10861" width="2.7109375" style="14" customWidth="1"/>
    <col min="10862" max="10863" width="10.7109375" style="14" customWidth="1"/>
    <col min="10864" max="10864" width="2.7109375" style="14" customWidth="1"/>
    <col min="10865" max="10866" width="10.7109375" style="14" customWidth="1"/>
    <col min="10867" max="10867" width="2.7109375" style="14" customWidth="1"/>
    <col min="10868" max="10869" width="10.7109375" style="14" customWidth="1"/>
    <col min="10870" max="10870" width="2.7109375" style="14" customWidth="1"/>
    <col min="10871" max="10872" width="10.7109375" style="14" customWidth="1"/>
    <col min="10873" max="10873" width="2.7109375" style="14" customWidth="1"/>
    <col min="10874" max="10875" width="10.7109375" style="14" customWidth="1"/>
    <col min="10876" max="10876" width="2.7109375" style="14" customWidth="1"/>
    <col min="10877" max="10878" width="10.7109375" style="14" customWidth="1"/>
    <col min="10879" max="10879" width="2.7109375" style="14" customWidth="1"/>
    <col min="10880" max="10881" width="10.7109375" style="14" customWidth="1"/>
    <col min="10882" max="10882" width="2.7109375" style="14" customWidth="1"/>
    <col min="10883" max="10884" width="10.7109375" style="14" customWidth="1"/>
    <col min="10885" max="10885" width="2.7109375" style="14" customWidth="1"/>
    <col min="10886" max="10887" width="10.7109375" style="14" customWidth="1"/>
    <col min="10888" max="10888" width="2.7109375" style="14" customWidth="1"/>
    <col min="10889" max="10890" width="10.7109375" style="14" customWidth="1"/>
    <col min="10891" max="10891" width="2.7109375" style="14" customWidth="1"/>
    <col min="10892" max="10893" width="10.7109375" style="14" customWidth="1"/>
    <col min="10894" max="10894" width="2.7109375" style="14" customWidth="1"/>
    <col min="10895" max="10896" width="10.7109375" style="14" customWidth="1"/>
    <col min="10897" max="10897" width="2.7109375" style="14" customWidth="1"/>
    <col min="10898" max="10899" width="10.7109375" style="14" customWidth="1"/>
    <col min="10900" max="10900" width="2.7109375" style="14" customWidth="1"/>
    <col min="10901" max="10902" width="10.7109375" style="14" customWidth="1"/>
    <col min="10903" max="10903" width="2.7109375" style="14" customWidth="1"/>
    <col min="10904" max="10905" width="10.7109375" style="14" customWidth="1"/>
    <col min="10906" max="10906" width="2.7109375" style="14" customWidth="1"/>
    <col min="10907" max="10908" width="10.7109375" style="14" customWidth="1"/>
    <col min="10909" max="10909" width="2.7109375" style="14" customWidth="1"/>
    <col min="10910" max="10911" width="10.7109375" style="14" customWidth="1"/>
    <col min="10912" max="10912" width="2.7109375" style="14" customWidth="1"/>
    <col min="10913" max="10914" width="10.7109375" style="14" customWidth="1"/>
    <col min="10915" max="10915" width="2.7109375" style="14" customWidth="1"/>
    <col min="10916" max="10917" width="10.7109375" style="14" customWidth="1"/>
    <col min="10918" max="10918" width="2.7109375" style="14" customWidth="1"/>
    <col min="10919" max="10920" width="10.7109375" style="14" customWidth="1"/>
    <col min="10921" max="10921" width="2.7109375" style="14" customWidth="1"/>
    <col min="10922" max="10923" width="10.7109375" style="14" customWidth="1"/>
    <col min="10924" max="10924" width="2.7109375" style="14" customWidth="1"/>
    <col min="10925" max="10926" width="10.7109375" style="14" customWidth="1"/>
    <col min="10927" max="10927" width="2.7109375" style="14" customWidth="1"/>
    <col min="10928" max="10929" width="10.7109375" style="14" customWidth="1"/>
    <col min="10930" max="10930" width="2.7109375" style="14" customWidth="1"/>
    <col min="10931" max="10932" width="10.7109375" style="14" customWidth="1"/>
    <col min="10933" max="10933" width="2.7109375" style="14" customWidth="1"/>
    <col min="10934" max="10935" width="10.7109375" style="14" customWidth="1"/>
    <col min="10936" max="10936" width="2.7109375" style="14" customWidth="1"/>
    <col min="10937" max="10938" width="10.7109375" style="14" customWidth="1"/>
    <col min="10939" max="10939" width="2.7109375" style="14" customWidth="1"/>
    <col min="10940" max="10941" width="10.7109375" style="14" customWidth="1"/>
    <col min="10942" max="10942" width="2.7109375" style="14" customWidth="1"/>
    <col min="10943" max="10944" width="10.7109375" style="14" customWidth="1"/>
    <col min="10945" max="10945" width="2.7109375" style="14" customWidth="1"/>
    <col min="10946" max="10947" width="10.7109375" style="14" customWidth="1"/>
    <col min="10948" max="10948" width="2.7109375" style="14" customWidth="1"/>
    <col min="10949" max="10950" width="10.7109375" style="14" customWidth="1"/>
    <col min="10951" max="10951" width="2.7109375" style="14" customWidth="1"/>
    <col min="10952" max="10953" width="10.7109375" style="14" customWidth="1"/>
    <col min="10954" max="10954" width="2.7109375" style="14" customWidth="1"/>
    <col min="10955" max="10956" width="10.7109375" style="14" customWidth="1"/>
    <col min="10957" max="10957" width="2.7109375" style="14" customWidth="1"/>
    <col min="10958" max="10959" width="10.7109375" style="14" customWidth="1"/>
    <col min="10960" max="10960" width="2.7109375" style="14" customWidth="1"/>
    <col min="10961" max="10962" width="10.7109375" style="14" customWidth="1"/>
    <col min="10963" max="10963" width="2.7109375" style="14" customWidth="1"/>
    <col min="10964" max="10965" width="10.7109375" style="14" customWidth="1"/>
    <col min="10966" max="10966" width="2.7109375" style="14" customWidth="1"/>
    <col min="10967" max="10968" width="10.7109375" style="14" customWidth="1"/>
    <col min="10969" max="10969" width="2.7109375" style="14" customWidth="1"/>
    <col min="10970" max="10971" width="10.7109375" style="14" customWidth="1"/>
    <col min="10972" max="10972" width="2.7109375" style="14" customWidth="1"/>
    <col min="10973" max="10974" width="10.7109375" style="14" customWidth="1"/>
    <col min="10975" max="10975" width="2.7109375" style="14" customWidth="1"/>
    <col min="10976" max="10977" width="10.7109375" style="14" customWidth="1"/>
    <col min="10978" max="10978" width="2.7109375" style="14" customWidth="1"/>
    <col min="10979" max="10980" width="10.7109375" style="14" customWidth="1"/>
    <col min="10981" max="10981" width="2.7109375" style="14" customWidth="1"/>
    <col min="10982" max="10983" width="10.7109375" style="14" customWidth="1"/>
    <col min="10984" max="10984" width="2.7109375" style="14" customWidth="1"/>
    <col min="10985" max="10986" width="10.7109375" style="14" customWidth="1"/>
    <col min="10987" max="10987" width="2.7109375" style="14" customWidth="1"/>
    <col min="10988" max="10989" width="10.7109375" style="14" customWidth="1"/>
    <col min="10990" max="10990" width="2.7109375" style="14" customWidth="1"/>
    <col min="10991" max="10992" width="10.7109375" style="14" customWidth="1"/>
    <col min="10993" max="10993" width="2.7109375" style="14" customWidth="1"/>
    <col min="10994" max="10995" width="10.7109375" style="14" customWidth="1"/>
    <col min="10996" max="10996" width="2.7109375" style="14" customWidth="1"/>
    <col min="10997" max="10998" width="10.7109375" style="14" customWidth="1"/>
    <col min="10999" max="10999" width="2.7109375" style="14" customWidth="1"/>
    <col min="11000" max="11001" width="10.7109375" style="14" customWidth="1"/>
    <col min="11002" max="11002" width="2.7109375" style="14" customWidth="1"/>
    <col min="11003" max="11004" width="10.7109375" style="14" customWidth="1"/>
    <col min="11005" max="11005" width="2.7109375" style="14" customWidth="1"/>
    <col min="11006" max="11007" width="10.7109375" style="14" customWidth="1"/>
    <col min="11008" max="11008" width="2.7109375" style="14" customWidth="1"/>
    <col min="11009" max="11010" width="10.7109375" style="14" customWidth="1"/>
    <col min="11011" max="11011" width="2.7109375" style="14" customWidth="1"/>
    <col min="11012" max="11013" width="10.7109375" style="14" customWidth="1"/>
    <col min="11014" max="11014" width="2.7109375" style="14" customWidth="1"/>
    <col min="11015" max="11016" width="10.7109375" style="14" customWidth="1"/>
    <col min="11017" max="11017" width="2.7109375" style="14" customWidth="1"/>
    <col min="11018" max="11019" width="10.7109375" style="14" customWidth="1"/>
    <col min="11020" max="11020" width="2.7109375" style="14" customWidth="1"/>
    <col min="11021" max="11022" width="10.7109375" style="14" customWidth="1"/>
    <col min="11023" max="11023" width="2.7109375" style="14" customWidth="1"/>
    <col min="11024" max="11025" width="10.7109375" style="14" customWidth="1"/>
    <col min="11026" max="11026" width="2.7109375" style="14" customWidth="1"/>
    <col min="11027" max="11028" width="10.7109375" style="14" customWidth="1"/>
    <col min="11029" max="11029" width="2.7109375" style="14" customWidth="1"/>
    <col min="11030" max="11031" width="10.7109375" style="14" customWidth="1"/>
    <col min="11032" max="11032" width="2.7109375" style="14" customWidth="1"/>
    <col min="11033" max="11034" width="10.7109375" style="14" customWidth="1"/>
    <col min="11035" max="11035" width="2.7109375" style="14" customWidth="1"/>
    <col min="11036" max="11037" width="10.7109375" style="14" customWidth="1"/>
    <col min="11038" max="11038" width="2.7109375" style="14" customWidth="1"/>
    <col min="11039" max="11040" width="10.7109375" style="14" customWidth="1"/>
    <col min="11041" max="11041" width="2.7109375" style="14" customWidth="1"/>
    <col min="11042" max="11043" width="10.7109375" style="14" customWidth="1"/>
    <col min="11044" max="11044" width="2.7109375" style="14" customWidth="1"/>
    <col min="11045" max="11046" width="10.7109375" style="14" customWidth="1"/>
    <col min="11047" max="11047" width="2.7109375" style="14" customWidth="1"/>
    <col min="11048" max="11049" width="10.7109375" style="14" customWidth="1"/>
    <col min="11050" max="11050" width="2.7109375" style="14" customWidth="1"/>
    <col min="11051" max="11052" width="10.7109375" style="14" customWidth="1"/>
    <col min="11053" max="11053" width="2.7109375" style="14" customWidth="1"/>
    <col min="11054" max="11055" width="10.7109375" style="14" customWidth="1"/>
    <col min="11056" max="11056" width="2.7109375" style="14" customWidth="1"/>
    <col min="11057" max="11058" width="10.7109375" style="14" customWidth="1"/>
    <col min="11059" max="11059" width="2.7109375" style="14" customWidth="1"/>
    <col min="11060" max="11061" width="10.7109375" style="14" customWidth="1"/>
    <col min="11062" max="11062" width="2.7109375" style="14" customWidth="1"/>
    <col min="11063" max="11064" width="10.7109375" style="14" customWidth="1"/>
    <col min="11065" max="11065" width="2.7109375" style="14" customWidth="1"/>
    <col min="11066" max="11067" width="10.7109375" style="14" customWidth="1"/>
    <col min="11068" max="11068" width="2.7109375" style="14" customWidth="1"/>
    <col min="11069" max="11070" width="10.7109375" style="14" customWidth="1"/>
    <col min="11071" max="11071" width="2.7109375" style="14" customWidth="1"/>
    <col min="11072" max="11073" width="10.7109375" style="14" customWidth="1"/>
    <col min="11074" max="11074" width="2.7109375" style="14" customWidth="1"/>
    <col min="11075" max="11076" width="10.7109375" style="14" customWidth="1"/>
    <col min="11077" max="11077" width="2.7109375" style="14" customWidth="1"/>
    <col min="11078" max="11079" width="10.7109375" style="14" customWidth="1"/>
    <col min="11080" max="11080" width="2.7109375" style="14" customWidth="1"/>
    <col min="11081" max="11082" width="10.7109375" style="14" customWidth="1"/>
    <col min="11083" max="11083" width="2.7109375" style="14" customWidth="1"/>
    <col min="11084" max="11085" width="10.7109375" style="14" customWidth="1"/>
    <col min="11086" max="11086" width="2.7109375" style="14" customWidth="1"/>
    <col min="11087" max="11088" width="10.7109375" style="14" customWidth="1"/>
    <col min="11089" max="11089" width="2.7109375" style="14" customWidth="1"/>
    <col min="11090" max="11091" width="10.7109375" style="14" customWidth="1"/>
    <col min="11092" max="11092" width="2.7109375" style="14" customWidth="1"/>
    <col min="11093" max="11094" width="10.7109375" style="14" customWidth="1"/>
    <col min="11095" max="11095" width="2.7109375" style="14" customWidth="1"/>
    <col min="11096" max="11097" width="10.7109375" style="14" customWidth="1"/>
    <col min="11098" max="11098" width="2.7109375" style="14" customWidth="1"/>
    <col min="11099" max="11100" width="10.7109375" style="14" customWidth="1"/>
    <col min="11101" max="11101" width="2.7109375" style="14" customWidth="1"/>
    <col min="11102" max="11103" width="10.7109375" style="14" customWidth="1"/>
    <col min="11104" max="11104" width="2.7109375" style="14" customWidth="1"/>
    <col min="11105" max="11106" width="10.7109375" style="14" customWidth="1"/>
    <col min="11107" max="11107" width="2.7109375" style="14" customWidth="1"/>
    <col min="11108" max="11109" width="10.7109375" style="14" customWidth="1"/>
    <col min="11110" max="11110" width="2.7109375" style="14" customWidth="1"/>
    <col min="11111" max="11112" width="10.7109375" style="14" customWidth="1"/>
    <col min="11113" max="11113" width="2.7109375" style="14" customWidth="1"/>
    <col min="11114" max="11115" width="10.7109375" style="14" customWidth="1"/>
    <col min="11116" max="11116" width="2.7109375" style="14" customWidth="1"/>
    <col min="11117" max="11118" width="10.7109375" style="14" customWidth="1"/>
    <col min="11119" max="11119" width="2.7109375" style="14" customWidth="1"/>
    <col min="11120" max="11121" width="10.7109375" style="14" customWidth="1"/>
    <col min="11122" max="11122" width="2.7109375" style="14" customWidth="1"/>
    <col min="11123" max="11124" width="10.7109375" style="14" customWidth="1"/>
    <col min="11125" max="11125" width="2.7109375" style="14" customWidth="1"/>
    <col min="11126" max="11127" width="10.7109375" style="14" customWidth="1"/>
    <col min="11128" max="11128" width="2.7109375" style="14" customWidth="1"/>
    <col min="11129" max="11130" width="10.7109375" style="14" customWidth="1"/>
    <col min="11131" max="11131" width="2.7109375" style="14" customWidth="1"/>
    <col min="11132" max="11133" width="10.7109375" style="14" customWidth="1"/>
    <col min="11134" max="11134" width="2.7109375" style="14" customWidth="1"/>
    <col min="11135" max="11136" width="10.7109375" style="14" customWidth="1"/>
    <col min="11137" max="11137" width="2.7109375" style="14" customWidth="1"/>
    <col min="11138" max="11139" width="10.7109375" style="14" customWidth="1"/>
    <col min="11140" max="11140" width="2.7109375" style="14" customWidth="1"/>
    <col min="11141" max="11142" width="10.7109375" style="14" customWidth="1"/>
    <col min="11143" max="11143" width="2.7109375" style="14" customWidth="1"/>
    <col min="11144" max="11145" width="10.7109375" style="14" customWidth="1"/>
    <col min="11146" max="11146" width="2.7109375" style="14" customWidth="1"/>
    <col min="11147" max="11148" width="10.7109375" style="14" customWidth="1"/>
    <col min="11149" max="11149" width="2.7109375" style="14" customWidth="1"/>
    <col min="11150" max="11151" width="10.7109375" style="14" customWidth="1"/>
    <col min="11152" max="11152" width="2.7109375" style="14" customWidth="1"/>
    <col min="11153" max="11154" width="10.7109375" style="14" customWidth="1"/>
    <col min="11155" max="11155" width="2.7109375" style="14" customWidth="1"/>
    <col min="11156" max="11157" width="10.7109375" style="14" customWidth="1"/>
    <col min="11158" max="11158" width="2.7109375" style="14" customWidth="1"/>
    <col min="11159" max="11160" width="10.7109375" style="14" customWidth="1"/>
    <col min="11161" max="11161" width="2.7109375" style="14" customWidth="1"/>
    <col min="11162" max="11163" width="10.7109375" style="14" customWidth="1"/>
    <col min="11164" max="11164" width="2.7109375" style="14" customWidth="1"/>
    <col min="11165" max="11166" width="10.7109375" style="14" customWidth="1"/>
    <col min="11167" max="11167" width="2.7109375" style="14" customWidth="1"/>
    <col min="11168" max="11169" width="10.7109375" style="14" customWidth="1"/>
    <col min="11170" max="11170" width="2.7109375" style="14" customWidth="1"/>
    <col min="11171" max="11172" width="10.7109375" style="14" customWidth="1"/>
    <col min="11173" max="11173" width="2.7109375" style="14" customWidth="1"/>
    <col min="11174" max="11175" width="10.7109375" style="14" customWidth="1"/>
    <col min="11176" max="11176" width="2.7109375" style="14" customWidth="1"/>
    <col min="11177" max="11178" width="10.7109375" style="14" customWidth="1"/>
    <col min="11179" max="11179" width="2.7109375" style="14" customWidth="1"/>
    <col min="11180" max="11181" width="10.7109375" style="14" customWidth="1"/>
    <col min="11182" max="11182" width="2.7109375" style="14" customWidth="1"/>
    <col min="11183" max="11184" width="10.7109375" style="14" customWidth="1"/>
    <col min="11185" max="11185" width="2.7109375" style="14" customWidth="1"/>
    <col min="11186" max="11187" width="10.7109375" style="14" customWidth="1"/>
    <col min="11188" max="11188" width="2.7109375" style="14" customWidth="1"/>
    <col min="11189" max="11190" width="10.7109375" style="14" customWidth="1"/>
    <col min="11191" max="11191" width="2.7109375" style="14" customWidth="1"/>
    <col min="11192" max="11193" width="10.7109375" style="14" customWidth="1"/>
    <col min="11194" max="11194" width="2.7109375" style="14" customWidth="1"/>
    <col min="11195" max="11196" width="10.7109375" style="14" customWidth="1"/>
    <col min="11197" max="11197" width="2.7109375" style="14" customWidth="1"/>
    <col min="11198" max="11199" width="10.7109375" style="14" customWidth="1"/>
    <col min="11200" max="11200" width="2.7109375" style="14" customWidth="1"/>
    <col min="11201" max="11202" width="10.7109375" style="14" customWidth="1"/>
    <col min="11203" max="11203" width="2.7109375" style="14" customWidth="1"/>
    <col min="11204" max="11205" width="10.7109375" style="14" customWidth="1"/>
    <col min="11206" max="11206" width="2.7109375" style="14" customWidth="1"/>
    <col min="11207" max="11208" width="10.7109375" style="14" customWidth="1"/>
    <col min="11209" max="11209" width="2.7109375" style="14" customWidth="1"/>
    <col min="11210" max="11211" width="10.7109375" style="14" customWidth="1"/>
    <col min="11212" max="11212" width="2.7109375" style="14" customWidth="1"/>
    <col min="11213" max="11214" width="10.7109375" style="14" customWidth="1"/>
    <col min="11215" max="11215" width="2.7109375" style="14" customWidth="1"/>
    <col min="11216" max="11217" width="10.7109375" style="14" customWidth="1"/>
    <col min="11218" max="11218" width="2.7109375" style="14" customWidth="1"/>
    <col min="11219" max="11220" width="10.7109375" style="14" customWidth="1"/>
    <col min="11221" max="11221" width="2.7109375" style="14" customWidth="1"/>
    <col min="11222" max="11223" width="10.7109375" style="14" customWidth="1"/>
    <col min="11224" max="11224" width="2.7109375" style="14" customWidth="1"/>
    <col min="11225" max="11226" width="10.7109375" style="14" customWidth="1"/>
    <col min="11227" max="11227" width="2.7109375" style="14" customWidth="1"/>
    <col min="11228" max="11229" width="10.7109375" style="14" customWidth="1"/>
    <col min="11230" max="11230" width="2.7109375" style="14" customWidth="1"/>
    <col min="11231" max="11232" width="10.7109375" style="14" customWidth="1"/>
    <col min="11233" max="11233" width="2.7109375" style="14" customWidth="1"/>
    <col min="11234" max="11235" width="10.7109375" style="14" customWidth="1"/>
    <col min="11236" max="11236" width="2.7109375" style="14" customWidth="1"/>
    <col min="11237" max="11238" width="10.7109375" style="14" customWidth="1"/>
    <col min="11239" max="11239" width="2.7109375" style="14" customWidth="1"/>
    <col min="11240" max="11241" width="10.7109375" style="14" customWidth="1"/>
    <col min="11242" max="11242" width="2.7109375" style="14" customWidth="1"/>
    <col min="11243" max="11244" width="10.7109375" style="14" customWidth="1"/>
    <col min="11245" max="11245" width="2.7109375" style="14" customWidth="1"/>
    <col min="11246" max="11247" width="10.7109375" style="14" customWidth="1"/>
    <col min="11248" max="11248" width="2.7109375" style="14" customWidth="1"/>
    <col min="11249" max="11250" width="10.7109375" style="14" customWidth="1"/>
    <col min="11251" max="11251" width="2.7109375" style="14" customWidth="1"/>
    <col min="11252" max="11253" width="10.7109375" style="14" customWidth="1"/>
    <col min="11254" max="11254" width="2.7109375" style="14" customWidth="1"/>
    <col min="11255" max="11256" width="10.7109375" style="14" customWidth="1"/>
    <col min="11257" max="11257" width="2.7109375" style="14" customWidth="1"/>
    <col min="11258" max="11259" width="10.7109375" style="14" customWidth="1"/>
    <col min="11260" max="11260" width="2.7109375" style="14" customWidth="1"/>
    <col min="11261" max="11262" width="10.7109375" style="14" customWidth="1"/>
    <col min="11263" max="11263" width="2.7109375" style="14" customWidth="1"/>
    <col min="11264" max="11265" width="10.7109375" style="14" customWidth="1"/>
    <col min="11266" max="11266" width="2.7109375" style="14" customWidth="1"/>
    <col min="11267" max="11268" width="10.7109375" style="14" customWidth="1"/>
    <col min="11269" max="11269" width="2.7109375" style="14" customWidth="1"/>
    <col min="11270" max="11271" width="10.7109375" style="14" customWidth="1"/>
    <col min="11272" max="11272" width="2.7109375" style="14" customWidth="1"/>
    <col min="11273" max="11274" width="10.7109375" style="14" customWidth="1"/>
    <col min="11275" max="11275" width="2.7109375" style="14" customWidth="1"/>
    <col min="11276" max="11277" width="10.7109375" style="14" customWidth="1"/>
    <col min="11278" max="11278" width="2.7109375" style="14" customWidth="1"/>
    <col min="11279" max="11280" width="10.7109375" style="14" customWidth="1"/>
    <col min="11281" max="11281" width="2.7109375" style="14" customWidth="1"/>
    <col min="11282" max="11283" width="10.7109375" style="14" customWidth="1"/>
    <col min="11284" max="11284" width="2.7109375" style="14" customWidth="1"/>
    <col min="11285" max="11286" width="10.7109375" style="14" customWidth="1"/>
    <col min="11287" max="11287" width="2.7109375" style="14" customWidth="1"/>
    <col min="11288" max="11289" width="10.7109375" style="14" customWidth="1"/>
    <col min="11290" max="11290" width="2.7109375" style="14" customWidth="1"/>
    <col min="11291" max="11292" width="10.7109375" style="14" customWidth="1"/>
    <col min="11293" max="11293" width="2.7109375" style="14" customWidth="1"/>
    <col min="11294" max="11295" width="10.7109375" style="14" customWidth="1"/>
    <col min="11296" max="11296" width="2.7109375" style="14" customWidth="1"/>
    <col min="11297" max="11298" width="10.7109375" style="14" customWidth="1"/>
    <col min="11299" max="11299" width="2.7109375" style="14" customWidth="1"/>
    <col min="11300" max="11301" width="10.7109375" style="14" customWidth="1"/>
    <col min="11302" max="11302" width="2.7109375" style="14" customWidth="1"/>
    <col min="11303" max="11304" width="10.7109375" style="14" customWidth="1"/>
    <col min="11305" max="11305" width="2.7109375" style="14" customWidth="1"/>
    <col min="11306" max="11307" width="10.7109375" style="14" customWidth="1"/>
    <col min="11308" max="11308" width="2.7109375" style="14" customWidth="1"/>
    <col min="11309" max="11310" width="10.7109375" style="14" customWidth="1"/>
    <col min="11311" max="11311" width="2.7109375" style="14" customWidth="1"/>
    <col min="11312" max="11313" width="10.7109375" style="14" customWidth="1"/>
    <col min="11314" max="11314" width="2.7109375" style="14" customWidth="1"/>
    <col min="11315" max="11316" width="10.7109375" style="14" customWidth="1"/>
    <col min="11317" max="11317" width="2.7109375" style="14" customWidth="1"/>
    <col min="11318" max="11319" width="10.7109375" style="14" customWidth="1"/>
    <col min="11320" max="11320" width="2.7109375" style="14" customWidth="1"/>
    <col min="11321" max="11322" width="10.7109375" style="14" customWidth="1"/>
    <col min="11323" max="11323" width="2.7109375" style="14" customWidth="1"/>
    <col min="11324" max="11325" width="10.7109375" style="14" customWidth="1"/>
    <col min="11326" max="11326" width="2.7109375" style="14" customWidth="1"/>
    <col min="11327" max="11328" width="10.7109375" style="14" customWidth="1"/>
    <col min="11329" max="11329" width="2.7109375" style="14" customWidth="1"/>
    <col min="11330" max="11331" width="10.7109375" style="14" customWidth="1"/>
    <col min="11332" max="11332" width="2.7109375" style="14" customWidth="1"/>
    <col min="11333" max="11334" width="10.7109375" style="14" customWidth="1"/>
    <col min="11335" max="11335" width="2.7109375" style="14" customWidth="1"/>
    <col min="11336" max="11337" width="10.7109375" style="14" customWidth="1"/>
    <col min="11338" max="11338" width="2.7109375" style="14" customWidth="1"/>
    <col min="11339" max="11340" width="10.7109375" style="14" customWidth="1"/>
    <col min="11341" max="11341" width="2.7109375" style="14" customWidth="1"/>
    <col min="11342" max="11343" width="10.7109375" style="14" customWidth="1"/>
    <col min="11344" max="11344" width="2.7109375" style="14" customWidth="1"/>
    <col min="11345" max="11346" width="10.7109375" style="14" customWidth="1"/>
    <col min="11347" max="11347" width="2.7109375" style="14" customWidth="1"/>
    <col min="11348" max="11349" width="10.7109375" style="14" customWidth="1"/>
    <col min="11350" max="11350" width="2.7109375" style="14" customWidth="1"/>
    <col min="11351" max="11352" width="10.7109375" style="14" customWidth="1"/>
    <col min="11353" max="11353" width="2.7109375" style="14" customWidth="1"/>
    <col min="11354" max="11355" width="10.7109375" style="14" customWidth="1"/>
    <col min="11356" max="11356" width="2.7109375" style="14" customWidth="1"/>
    <col min="11357" max="11358" width="10.7109375" style="14" customWidth="1"/>
    <col min="11359" max="11359" width="2.7109375" style="14" customWidth="1"/>
    <col min="11360" max="11361" width="10.7109375" style="14" customWidth="1"/>
    <col min="11362" max="11362" width="2.7109375" style="14" customWidth="1"/>
    <col min="11363" max="11364" width="10.7109375" style="14" customWidth="1"/>
    <col min="11365" max="11365" width="2.7109375" style="14" customWidth="1"/>
    <col min="11366" max="11367" width="10.7109375" style="14" customWidth="1"/>
    <col min="11368" max="11368" width="2.7109375" style="14" customWidth="1"/>
    <col min="11369" max="11370" width="10.7109375" style="14" customWidth="1"/>
    <col min="11371" max="11371" width="2.7109375" style="14" customWidth="1"/>
    <col min="11372" max="11373" width="10.7109375" style="14" customWidth="1"/>
    <col min="11374" max="11374" width="2.7109375" style="14" customWidth="1"/>
    <col min="11375" max="11376" width="10.7109375" style="14" customWidth="1"/>
    <col min="11377" max="11377" width="2.7109375" style="14" customWidth="1"/>
    <col min="11378" max="11379" width="10.7109375" style="14" customWidth="1"/>
    <col min="11380" max="11380" width="2.7109375" style="14" customWidth="1"/>
    <col min="11381" max="11382" width="10.7109375" style="14" customWidth="1"/>
    <col min="11383" max="11383" width="2.7109375" style="14" customWidth="1"/>
    <col min="11384" max="11385" width="10.7109375" style="14" customWidth="1"/>
    <col min="11386" max="11386" width="2.7109375" style="14" customWidth="1"/>
    <col min="11387" max="11388" width="10.7109375" style="14" customWidth="1"/>
    <col min="11389" max="11389" width="2.7109375" style="14" customWidth="1"/>
    <col min="11390" max="11391" width="10.7109375" style="14" customWidth="1"/>
    <col min="11392" max="11392" width="2.7109375" style="14" customWidth="1"/>
    <col min="11393" max="11394" width="10.7109375" style="14" customWidth="1"/>
    <col min="11395" max="11395" width="2.7109375" style="14" customWidth="1"/>
    <col min="11396" max="11397" width="10.7109375" style="14" customWidth="1"/>
    <col min="11398" max="11398" width="2.7109375" style="14" customWidth="1"/>
    <col min="11399" max="11400" width="10.7109375" style="14" customWidth="1"/>
    <col min="11401" max="11401" width="2.7109375" style="14" customWidth="1"/>
    <col min="11402" max="11403" width="10.7109375" style="14" customWidth="1"/>
    <col min="11404" max="11404" width="2.7109375" style="14" customWidth="1"/>
    <col min="11405" max="11406" width="10.7109375" style="14" customWidth="1"/>
    <col min="11407" max="11407" width="2.7109375" style="14" customWidth="1"/>
    <col min="11408" max="11409" width="10.7109375" style="14" customWidth="1"/>
    <col min="11410" max="11410" width="2.7109375" style="14" customWidth="1"/>
    <col min="11411" max="11412" width="10.7109375" style="14" customWidth="1"/>
    <col min="11413" max="11413" width="2.7109375" style="14" customWidth="1"/>
    <col min="11414" max="11415" width="10.7109375" style="14" customWidth="1"/>
    <col min="11416" max="11416" width="2.7109375" style="14" customWidth="1"/>
    <col min="11417" max="11418" width="10.7109375" style="14" customWidth="1"/>
    <col min="11419" max="11419" width="2.7109375" style="14" customWidth="1"/>
    <col min="11420" max="11421" width="10.7109375" style="14" customWidth="1"/>
    <col min="11422" max="11422" width="2.7109375" style="14" customWidth="1"/>
    <col min="11423" max="11424" width="10.7109375" style="14" customWidth="1"/>
    <col min="11425" max="11425" width="2.7109375" style="14" customWidth="1"/>
    <col min="11426" max="11427" width="10.7109375" style="14" customWidth="1"/>
    <col min="11428" max="11428" width="2.7109375" style="14" customWidth="1"/>
    <col min="11429" max="11430" width="10.7109375" style="14" customWidth="1"/>
    <col min="11431" max="11431" width="2.7109375" style="14" customWidth="1"/>
    <col min="11432" max="11433" width="10.7109375" style="14" customWidth="1"/>
    <col min="11434" max="11434" width="2.7109375" style="14" customWidth="1"/>
    <col min="11435" max="11436" width="10.7109375" style="14" customWidth="1"/>
    <col min="11437" max="11437" width="2.7109375" style="14" customWidth="1"/>
    <col min="11438" max="11439" width="10.7109375" style="14" customWidth="1"/>
    <col min="11440" max="11440" width="2.7109375" style="14" customWidth="1"/>
    <col min="11441" max="11442" width="10.7109375" style="14" customWidth="1"/>
    <col min="11443" max="11443" width="2.7109375" style="14" customWidth="1"/>
    <col min="11444" max="11445" width="10.7109375" style="14" customWidth="1"/>
    <col min="11446" max="11446" width="2.7109375" style="14" customWidth="1"/>
    <col min="11447" max="11448" width="10.7109375" style="14" customWidth="1"/>
    <col min="11449" max="11449" width="2.7109375" style="14" customWidth="1"/>
    <col min="11450" max="11451" width="10.7109375" style="14" customWidth="1"/>
    <col min="11452" max="11452" width="2.7109375" style="14" customWidth="1"/>
    <col min="11453" max="11454" width="10.7109375" style="14" customWidth="1"/>
    <col min="11455" max="11455" width="2.7109375" style="14" customWidth="1"/>
    <col min="11456" max="11457" width="10.7109375" style="14" customWidth="1"/>
    <col min="11458" max="11458" width="2.7109375" style="14" customWidth="1"/>
    <col min="11459" max="11460" width="10.7109375" style="14" customWidth="1"/>
    <col min="11461" max="11461" width="2.7109375" style="14" customWidth="1"/>
    <col min="11462" max="11463" width="10.7109375" style="14" customWidth="1"/>
    <col min="11464" max="11464" width="2.7109375" style="14" customWidth="1"/>
    <col min="11465" max="11466" width="10.7109375" style="14" customWidth="1"/>
    <col min="11467" max="11467" width="2.7109375" style="14" customWidth="1"/>
    <col min="11468" max="11469" width="10.7109375" style="14" customWidth="1"/>
    <col min="11470" max="11470" width="2.7109375" style="14" customWidth="1"/>
    <col min="11471" max="11472" width="10.7109375" style="14" customWidth="1"/>
    <col min="11473" max="11473" width="2.7109375" style="14" customWidth="1"/>
    <col min="11474" max="11475" width="10.7109375" style="14" customWidth="1"/>
    <col min="11476" max="11476" width="2.7109375" style="14" customWidth="1"/>
    <col min="11477" max="11478" width="10.7109375" style="14" customWidth="1"/>
    <col min="11479" max="11479" width="2.7109375" style="14" customWidth="1"/>
    <col min="11480" max="11481" width="10.7109375" style="14" customWidth="1"/>
    <col min="11482" max="11482" width="2.7109375" style="14" customWidth="1"/>
    <col min="11483" max="11484" width="10.7109375" style="14" customWidth="1"/>
    <col min="11485" max="11485" width="2.7109375" style="14" customWidth="1"/>
    <col min="11486" max="11487" width="10.7109375" style="14" customWidth="1"/>
    <col min="11488" max="11488" width="2.7109375" style="14" customWidth="1"/>
    <col min="11489" max="11490" width="10.7109375" style="14" customWidth="1"/>
    <col min="11491" max="11491" width="2.7109375" style="14" customWidth="1"/>
    <col min="11492" max="11493" width="10.7109375" style="14" customWidth="1"/>
    <col min="11494" max="11494" width="2.7109375" style="14" customWidth="1"/>
    <col min="11495" max="11496" width="10.7109375" style="14" customWidth="1"/>
    <col min="11497" max="11497" width="2.7109375" style="14" customWidth="1"/>
    <col min="11498" max="11499" width="10.7109375" style="14" customWidth="1"/>
    <col min="11500" max="11500" width="2.7109375" style="14" customWidth="1"/>
    <col min="11501" max="11502" width="10.7109375" style="14" customWidth="1"/>
    <col min="11503" max="11503" width="2.7109375" style="14" customWidth="1"/>
    <col min="11504" max="11505" width="10.7109375" style="14" customWidth="1"/>
    <col min="11506" max="11506" width="2.7109375" style="14" customWidth="1"/>
    <col min="11507" max="11508" width="10.7109375" style="14" customWidth="1"/>
    <col min="11509" max="11509" width="2.7109375" style="14" customWidth="1"/>
    <col min="11510" max="11511" width="10.7109375" style="14" customWidth="1"/>
    <col min="11512" max="11512" width="2.7109375" style="14" customWidth="1"/>
    <col min="11513" max="11514" width="10.7109375" style="14" customWidth="1"/>
    <col min="11515" max="11515" width="2.7109375" style="14" customWidth="1"/>
    <col min="11516" max="11517" width="10.7109375" style="14" customWidth="1"/>
    <col min="11518" max="11518" width="2.7109375" style="14" customWidth="1"/>
    <col min="11519" max="11520" width="10.7109375" style="14" customWidth="1"/>
    <col min="11521" max="11521" width="2.7109375" style="14" customWidth="1"/>
    <col min="11522" max="11523" width="10.7109375" style="14" customWidth="1"/>
    <col min="11524" max="11524" width="2.7109375" style="14" customWidth="1"/>
    <col min="11525" max="11526" width="10.7109375" style="14" customWidth="1"/>
    <col min="11527" max="11527" width="2.7109375" style="14" customWidth="1"/>
    <col min="11528" max="11529" width="10.7109375" style="14" customWidth="1"/>
    <col min="11530" max="11530" width="2.7109375" style="14" customWidth="1"/>
    <col min="11531" max="11532" width="10.7109375" style="14" customWidth="1"/>
    <col min="11533" max="11533" width="2.7109375" style="14" customWidth="1"/>
    <col min="11534" max="11535" width="10.7109375" style="14" customWidth="1"/>
    <col min="11536" max="11536" width="2.7109375" style="14" customWidth="1"/>
    <col min="11537" max="11538" width="10.7109375" style="14" customWidth="1"/>
    <col min="11539" max="11539" width="2.7109375" style="14" customWidth="1"/>
    <col min="11540" max="11541" width="10.7109375" style="14" customWidth="1"/>
    <col min="11542" max="11542" width="2.7109375" style="14" customWidth="1"/>
    <col min="11543" max="11544" width="10.7109375" style="14" customWidth="1"/>
    <col min="11545" max="11545" width="2.7109375" style="14" customWidth="1"/>
    <col min="11546" max="11547" width="10.7109375" style="14" customWidth="1"/>
    <col min="11548" max="11548" width="2.7109375" style="14" customWidth="1"/>
    <col min="11549" max="11550" width="10.7109375" style="14" customWidth="1"/>
    <col min="11551" max="11551" width="2.7109375" style="14" customWidth="1"/>
    <col min="11552" max="11553" width="10.7109375" style="14" customWidth="1"/>
    <col min="11554" max="11554" width="2.7109375" style="14" customWidth="1"/>
    <col min="11555" max="11556" width="10.7109375" style="14" customWidth="1"/>
    <col min="11557" max="11557" width="2.7109375" style="14" customWidth="1"/>
    <col min="11558" max="11559" width="10.7109375" style="14" customWidth="1"/>
    <col min="11560" max="11560" width="2.7109375" style="14" customWidth="1"/>
    <col min="11561" max="11562" width="10.7109375" style="14" customWidth="1"/>
    <col min="11563" max="11563" width="2.7109375" style="14" customWidth="1"/>
    <col min="11564" max="11565" width="10.7109375" style="14" customWidth="1"/>
    <col min="11566" max="11566" width="2.7109375" style="14" customWidth="1"/>
    <col min="11567" max="11568" width="10.7109375" style="14" customWidth="1"/>
    <col min="11569" max="11569" width="2.7109375" style="14" customWidth="1"/>
    <col min="11570" max="11571" width="10.7109375" style="14" customWidth="1"/>
    <col min="11572" max="11572" width="2.7109375" style="14" customWidth="1"/>
    <col min="11573" max="11574" width="10.7109375" style="14" customWidth="1"/>
    <col min="11575" max="11575" width="2.7109375" style="14" customWidth="1"/>
    <col min="11576" max="11577" width="10.7109375" style="14" customWidth="1"/>
    <col min="11578" max="11578" width="2.7109375" style="14" customWidth="1"/>
    <col min="11579" max="11580" width="10.7109375" style="14" customWidth="1"/>
    <col min="11581" max="11581" width="2.7109375" style="14" customWidth="1"/>
    <col min="11582" max="11583" width="10.7109375" style="14" customWidth="1"/>
    <col min="11584" max="11584" width="2.7109375" style="14" customWidth="1"/>
    <col min="11585" max="11586" width="10.7109375" style="14" customWidth="1"/>
    <col min="11587" max="11587" width="2.7109375" style="14" customWidth="1"/>
    <col min="11588" max="11589" width="10.7109375" style="14" customWidth="1"/>
    <col min="11590" max="11590" width="2.7109375" style="14" customWidth="1"/>
    <col min="11591" max="11592" width="10.7109375" style="14" customWidth="1"/>
    <col min="11593" max="11593" width="2.7109375" style="14" customWidth="1"/>
    <col min="11594" max="11595" width="10.7109375" style="14" customWidth="1"/>
    <col min="11596" max="11596" width="2.7109375" style="14" customWidth="1"/>
    <col min="11597" max="11598" width="10.7109375" style="14" customWidth="1"/>
    <col min="11599" max="11599" width="2.7109375" style="14" customWidth="1"/>
    <col min="11600" max="11601" width="10.7109375" style="14" customWidth="1"/>
    <col min="11602" max="11602" width="2.7109375" style="14" customWidth="1"/>
    <col min="11603" max="11604" width="10.7109375" style="14" customWidth="1"/>
    <col min="11605" max="11605" width="2.7109375" style="14" customWidth="1"/>
    <col min="11606" max="11607" width="10.7109375" style="14" customWidth="1"/>
    <col min="11608" max="11608" width="2.7109375" style="14" customWidth="1"/>
    <col min="11609" max="11610" width="10.7109375" style="14" customWidth="1"/>
    <col min="11611" max="11611" width="2.7109375" style="14" customWidth="1"/>
    <col min="11612" max="11613" width="10.7109375" style="14" customWidth="1"/>
    <col min="11614" max="11614" width="2.7109375" style="14" customWidth="1"/>
    <col min="11615" max="11616" width="10.7109375" style="14" customWidth="1"/>
    <col min="11617" max="11617" width="2.7109375" style="14" customWidth="1"/>
    <col min="11618" max="11619" width="10.7109375" style="14" customWidth="1"/>
    <col min="11620" max="11620" width="2.7109375" style="14" customWidth="1"/>
    <col min="11621" max="11622" width="10.7109375" style="14" customWidth="1"/>
    <col min="11623" max="11623" width="2.7109375" style="14" customWidth="1"/>
    <col min="11624" max="11625" width="10.7109375" style="14" customWidth="1"/>
    <col min="11626" max="11626" width="2.7109375" style="14" customWidth="1"/>
    <col min="11627" max="11628" width="10.7109375" style="14" customWidth="1"/>
    <col min="11629" max="11629" width="2.7109375" style="14" customWidth="1"/>
    <col min="11630" max="11631" width="10.7109375" style="14" customWidth="1"/>
    <col min="11632" max="11632" width="2.7109375" style="14" customWidth="1"/>
    <col min="11633" max="11634" width="10.7109375" style="14" customWidth="1"/>
    <col min="11635" max="11635" width="2.7109375" style="14" customWidth="1"/>
    <col min="11636" max="11637" width="10.7109375" style="14" customWidth="1"/>
    <col min="11638" max="11638" width="2.7109375" style="14" customWidth="1"/>
    <col min="11639" max="11640" width="10.7109375" style="14" customWidth="1"/>
    <col min="11641" max="11641" width="2.7109375" style="14" customWidth="1"/>
    <col min="11642" max="11643" width="10.7109375" style="14" customWidth="1"/>
    <col min="11644" max="11644" width="2.7109375" style="14" customWidth="1"/>
    <col min="11645" max="11646" width="10.7109375" style="14" customWidth="1"/>
    <col min="11647" max="11647" width="2.7109375" style="14" customWidth="1"/>
    <col min="11648" max="11649" width="10.7109375" style="14" customWidth="1"/>
    <col min="11650" max="11650" width="2.7109375" style="14" customWidth="1"/>
    <col min="11651" max="11652" width="10.7109375" style="14" customWidth="1"/>
    <col min="11653" max="11653" width="2.7109375" style="14" customWidth="1"/>
    <col min="11654" max="11655" width="10.7109375" style="14" customWidth="1"/>
    <col min="11656" max="11656" width="2.7109375" style="14" customWidth="1"/>
    <col min="11657" max="11658" width="10.7109375" style="14" customWidth="1"/>
    <col min="11659" max="11659" width="2.7109375" style="14" customWidth="1"/>
    <col min="11660" max="11661" width="10.7109375" style="14" customWidth="1"/>
    <col min="11662" max="11662" width="2.7109375" style="14" customWidth="1"/>
    <col min="11663" max="11664" width="10.7109375" style="14" customWidth="1"/>
    <col min="11665" max="11665" width="2.7109375" style="14" customWidth="1"/>
    <col min="11666" max="11667" width="10.7109375" style="14" customWidth="1"/>
    <col min="11668" max="11668" width="2.7109375" style="14" customWidth="1"/>
    <col min="11669" max="11670" width="10.7109375" style="14" customWidth="1"/>
    <col min="11671" max="11671" width="2.7109375" style="14" customWidth="1"/>
    <col min="11672" max="11673" width="10.7109375" style="14" customWidth="1"/>
    <col min="11674" max="11674" width="2.7109375" style="14" customWidth="1"/>
    <col min="11675" max="11676" width="10.7109375" style="14" customWidth="1"/>
    <col min="11677" max="11677" width="2.7109375" style="14" customWidth="1"/>
    <col min="11678" max="11679" width="10.7109375" style="14" customWidth="1"/>
    <col min="11680" max="11680" width="2.7109375" style="14" customWidth="1"/>
    <col min="11681" max="11682" width="10.7109375" style="14" customWidth="1"/>
    <col min="11683" max="11683" width="2.7109375" style="14" customWidth="1"/>
    <col min="11684" max="11685" width="10.7109375" style="14" customWidth="1"/>
    <col min="11686" max="11686" width="2.7109375" style="14" customWidth="1"/>
    <col min="11687" max="11688" width="10.7109375" style="14" customWidth="1"/>
    <col min="11689" max="11689" width="2.7109375" style="14" customWidth="1"/>
    <col min="11690" max="11691" width="10.7109375" style="14" customWidth="1"/>
    <col min="11692" max="11692" width="2.7109375" style="14" customWidth="1"/>
    <col min="11693" max="11694" width="10.7109375" style="14" customWidth="1"/>
    <col min="11695" max="11695" width="2.7109375" style="14" customWidth="1"/>
    <col min="11696" max="11697" width="10.7109375" style="14" customWidth="1"/>
    <col min="11698" max="11698" width="2.7109375" style="14" customWidth="1"/>
    <col min="11699" max="11700" width="10.7109375" style="14" customWidth="1"/>
    <col min="11701" max="11701" width="2.7109375" style="14" customWidth="1"/>
    <col min="11702" max="11703" width="10.7109375" style="14" customWidth="1"/>
    <col min="11704" max="11704" width="2.7109375" style="14" customWidth="1"/>
    <col min="11705" max="11706" width="10.7109375" style="14" customWidth="1"/>
    <col min="11707" max="11707" width="2.7109375" style="14" customWidth="1"/>
    <col min="11708" max="11709" width="10.7109375" style="14" customWidth="1"/>
    <col min="11710" max="11710" width="2.7109375" style="14" customWidth="1"/>
    <col min="11711" max="11712" width="10.7109375" style="14" customWidth="1"/>
    <col min="11713" max="11713" width="2.7109375" style="14" customWidth="1"/>
    <col min="11714" max="11715" width="10.7109375" style="14" customWidth="1"/>
    <col min="11716" max="11716" width="2.7109375" style="14" customWidth="1"/>
    <col min="11717" max="11718" width="10.7109375" style="14" customWidth="1"/>
    <col min="11719" max="11719" width="2.7109375" style="14" customWidth="1"/>
    <col min="11720" max="11721" width="10.7109375" style="14" customWidth="1"/>
    <col min="11722" max="11722" width="2.7109375" style="14" customWidth="1"/>
    <col min="11723" max="11724" width="10.7109375" style="14" customWidth="1"/>
    <col min="11725" max="11725" width="2.7109375" style="14" customWidth="1"/>
    <col min="11726" max="11727" width="10.7109375" style="14" customWidth="1"/>
    <col min="11728" max="11728" width="2.7109375" style="14" customWidth="1"/>
    <col min="11729" max="11730" width="10.7109375" style="14" customWidth="1"/>
    <col min="11731" max="11731" width="2.7109375" style="14" customWidth="1"/>
    <col min="11732" max="11733" width="10.7109375" style="14" customWidth="1"/>
    <col min="11734" max="11734" width="2.7109375" style="14" customWidth="1"/>
    <col min="11735" max="11736" width="10.7109375" style="14" customWidth="1"/>
    <col min="11737" max="11737" width="2.7109375" style="14" customWidth="1"/>
    <col min="11738" max="11739" width="10.7109375" style="14" customWidth="1"/>
    <col min="11740" max="11740" width="2.7109375" style="14" customWidth="1"/>
    <col min="11741" max="11742" width="10.7109375" style="14" customWidth="1"/>
    <col min="11743" max="11743" width="2.7109375" style="14" customWidth="1"/>
    <col min="11744" max="11745" width="10.7109375" style="14" customWidth="1"/>
    <col min="11746" max="11746" width="2.7109375" style="14" customWidth="1"/>
    <col min="11747" max="11748" width="10.7109375" style="14" customWidth="1"/>
    <col min="11749" max="11749" width="2.7109375" style="14" customWidth="1"/>
    <col min="11750" max="11751" width="10.7109375" style="14" customWidth="1"/>
    <col min="11752" max="11752" width="2.7109375" style="14" customWidth="1"/>
    <col min="11753" max="11754" width="10.7109375" style="14" customWidth="1"/>
    <col min="11755" max="11755" width="2.7109375" style="14" customWidth="1"/>
    <col min="11756" max="11757" width="10.7109375" style="14" customWidth="1"/>
    <col min="11758" max="11758" width="2.7109375" style="14" customWidth="1"/>
    <col min="11759" max="11760" width="10.7109375" style="14" customWidth="1"/>
    <col min="11761" max="11761" width="2.7109375" style="14" customWidth="1"/>
    <col min="11762" max="11763" width="10.7109375" style="14" customWidth="1"/>
    <col min="11764" max="11764" width="2.7109375" style="14" customWidth="1"/>
    <col min="11765" max="11766" width="10.7109375" style="14" customWidth="1"/>
    <col min="11767" max="11767" width="2.7109375" style="14" customWidth="1"/>
    <col min="11768" max="11769" width="10.7109375" style="14" customWidth="1"/>
    <col min="11770" max="11770" width="2.7109375" style="14" customWidth="1"/>
    <col min="11771" max="11772" width="10.7109375" style="14" customWidth="1"/>
    <col min="11773" max="11773" width="2.7109375" style="14" customWidth="1"/>
    <col min="11774" max="11775" width="10.7109375" style="14" customWidth="1"/>
    <col min="11776" max="11776" width="2.7109375" style="14" customWidth="1"/>
    <col min="11777" max="11778" width="10.7109375" style="14" customWidth="1"/>
    <col min="11779" max="11779" width="2.7109375" style="14" customWidth="1"/>
    <col min="11780" max="11781" width="10.7109375" style="14" customWidth="1"/>
    <col min="11782" max="11782" width="2.7109375" style="14" customWidth="1"/>
    <col min="11783" max="11784" width="10.7109375" style="14" customWidth="1"/>
    <col min="11785" max="11785" width="2.7109375" style="14" customWidth="1"/>
    <col min="11786" max="11787" width="10.7109375" style="14" customWidth="1"/>
    <col min="11788" max="11788" width="2.7109375" style="14" customWidth="1"/>
    <col min="11789" max="11790" width="10.7109375" style="14" customWidth="1"/>
    <col min="11791" max="11791" width="2.7109375" style="14" customWidth="1"/>
    <col min="11792" max="11793" width="10.7109375" style="14" customWidth="1"/>
    <col min="11794" max="11794" width="2.7109375" style="14" customWidth="1"/>
    <col min="11795" max="11796" width="10.7109375" style="14" customWidth="1"/>
    <col min="11797" max="11797" width="2.7109375" style="14" customWidth="1"/>
    <col min="11798" max="11799" width="10.7109375" style="14" customWidth="1"/>
    <col min="11800" max="11800" width="2.7109375" style="14" customWidth="1"/>
    <col min="11801" max="11802" width="10.7109375" style="14" customWidth="1"/>
    <col min="11803" max="11803" width="2.7109375" style="14" customWidth="1"/>
    <col min="11804" max="11805" width="10.7109375" style="14" customWidth="1"/>
    <col min="11806" max="11806" width="2.7109375" style="14" customWidth="1"/>
    <col min="11807" max="11808" width="10.7109375" style="14" customWidth="1"/>
    <col min="11809" max="11809" width="2.7109375" style="14" customWidth="1"/>
    <col min="11810" max="11811" width="10.7109375" style="14" customWidth="1"/>
    <col min="11812" max="11812" width="2.7109375" style="14" customWidth="1"/>
    <col min="11813" max="11814" width="10.7109375" style="14" customWidth="1"/>
    <col min="11815" max="11815" width="2.7109375" style="14" customWidth="1"/>
    <col min="11816" max="11817" width="10.7109375" style="14" customWidth="1"/>
    <col min="11818" max="11818" width="2.7109375" style="14" customWidth="1"/>
    <col min="11819" max="11820" width="10.7109375" style="14" customWidth="1"/>
    <col min="11821" max="11821" width="2.7109375" style="14" customWidth="1"/>
    <col min="11822" max="11823" width="10.7109375" style="14" customWidth="1"/>
    <col min="11824" max="11824" width="2.7109375" style="14" customWidth="1"/>
    <col min="11825" max="11826" width="10.7109375" style="14" customWidth="1"/>
    <col min="11827" max="11827" width="2.7109375" style="14" customWidth="1"/>
    <col min="11828" max="11829" width="10.7109375" style="14" customWidth="1"/>
    <col min="11830" max="11830" width="2.7109375" style="14" customWidth="1"/>
    <col min="11831" max="11832" width="10.7109375" style="14" customWidth="1"/>
    <col min="11833" max="11833" width="2.7109375" style="14" customWidth="1"/>
    <col min="11834" max="11835" width="10.7109375" style="14" customWidth="1"/>
    <col min="11836" max="11836" width="2.7109375" style="14" customWidth="1"/>
    <col min="11837" max="11838" width="10.7109375" style="14" customWidth="1"/>
    <col min="11839" max="11839" width="2.7109375" style="14" customWidth="1"/>
    <col min="11840" max="11841" width="10.7109375" style="14" customWidth="1"/>
    <col min="11842" max="11842" width="2.7109375" style="14" customWidth="1"/>
    <col min="11843" max="11844" width="10.7109375" style="14" customWidth="1"/>
    <col min="11845" max="11845" width="2.7109375" style="14" customWidth="1"/>
    <col min="11846" max="11847" width="10.7109375" style="14" customWidth="1"/>
    <col min="11848" max="11848" width="2.7109375" style="14" customWidth="1"/>
    <col min="11849" max="11850" width="10.7109375" style="14" customWidth="1"/>
    <col min="11851" max="11851" width="2.7109375" style="14" customWidth="1"/>
    <col min="11852" max="11853" width="10.7109375" style="14" customWidth="1"/>
    <col min="11854" max="11854" width="2.7109375" style="14" customWidth="1"/>
    <col min="11855" max="11856" width="10.7109375" style="14" customWidth="1"/>
    <col min="11857" max="11857" width="2.7109375" style="14" customWidth="1"/>
    <col min="11858" max="11859" width="10.7109375" style="14" customWidth="1"/>
    <col min="11860" max="11860" width="2.7109375" style="14" customWidth="1"/>
    <col min="11861" max="11862" width="10.7109375" style="14" customWidth="1"/>
    <col min="11863" max="11863" width="2.7109375" style="14" customWidth="1"/>
    <col min="11864" max="11865" width="10.7109375" style="14" customWidth="1"/>
    <col min="11866" max="11866" width="2.7109375" style="14" customWidth="1"/>
    <col min="11867" max="11868" width="10.7109375" style="14" customWidth="1"/>
    <col min="11869" max="11869" width="2.7109375" style="14" customWidth="1"/>
    <col min="11870" max="11871" width="10.7109375" style="14" customWidth="1"/>
    <col min="11872" max="11872" width="2.7109375" style="14" customWidth="1"/>
    <col min="11873" max="11874" width="10.7109375" style="14" customWidth="1"/>
    <col min="11875" max="11875" width="2.7109375" style="14" customWidth="1"/>
    <col min="11876" max="11877" width="10.7109375" style="14" customWidth="1"/>
    <col min="11878" max="11878" width="2.7109375" style="14" customWidth="1"/>
    <col min="11879" max="11880" width="10.7109375" style="14" customWidth="1"/>
    <col min="11881" max="11881" width="2.7109375" style="14" customWidth="1"/>
    <col min="11882" max="11883" width="10.7109375" style="14" customWidth="1"/>
    <col min="11884" max="11884" width="2.7109375" style="14" customWidth="1"/>
    <col min="11885" max="11886" width="10.7109375" style="14" customWidth="1"/>
    <col min="11887" max="11887" width="2.7109375" style="14" customWidth="1"/>
    <col min="11888" max="11889" width="10.7109375" style="14" customWidth="1"/>
    <col min="11890" max="11890" width="2.7109375" style="14" customWidth="1"/>
    <col min="11891" max="11892" width="10.7109375" style="14" customWidth="1"/>
    <col min="11893" max="11893" width="2.7109375" style="14" customWidth="1"/>
    <col min="11894" max="11895" width="10.7109375" style="14" customWidth="1"/>
    <col min="11896" max="11896" width="2.7109375" style="14" customWidth="1"/>
    <col min="11897" max="11898" width="10.7109375" style="14" customWidth="1"/>
    <col min="11899" max="11899" width="2.7109375" style="14" customWidth="1"/>
    <col min="11900" max="11901" width="10.7109375" style="14" customWidth="1"/>
    <col min="11902" max="11902" width="2.7109375" style="14" customWidth="1"/>
    <col min="11903" max="11904" width="10.7109375" style="14" customWidth="1"/>
    <col min="11905" max="11905" width="2.7109375" style="14" customWidth="1"/>
    <col min="11906" max="11907" width="10.7109375" style="14" customWidth="1"/>
    <col min="11908" max="11908" width="2.7109375" style="14" customWidth="1"/>
    <col min="11909" max="11910" width="10.7109375" style="14" customWidth="1"/>
    <col min="11911" max="11911" width="2.7109375" style="14" customWidth="1"/>
    <col min="11912" max="11913" width="10.7109375" style="14" customWidth="1"/>
    <col min="11914" max="11914" width="2.7109375" style="14" customWidth="1"/>
    <col min="11915" max="11916" width="10.7109375" style="14" customWidth="1"/>
    <col min="11917" max="11917" width="2.7109375" style="14" customWidth="1"/>
    <col min="11918" max="11919" width="10.7109375" style="14" customWidth="1"/>
    <col min="11920" max="11920" width="2.7109375" style="14" customWidth="1"/>
    <col min="11921" max="11922" width="10.7109375" style="14" customWidth="1"/>
    <col min="11923" max="11923" width="2.7109375" style="14" customWidth="1"/>
    <col min="11924" max="11925" width="10.7109375" style="14" customWidth="1"/>
    <col min="11926" max="11926" width="2.7109375" style="14" customWidth="1"/>
    <col min="11927" max="11928" width="10.7109375" style="14" customWidth="1"/>
    <col min="11929" max="11929" width="2.7109375" style="14" customWidth="1"/>
    <col min="11930" max="11931" width="10.7109375" style="14" customWidth="1"/>
    <col min="11932" max="11932" width="2.7109375" style="14" customWidth="1"/>
    <col min="11933" max="11934" width="10.7109375" style="14" customWidth="1"/>
    <col min="11935" max="11935" width="2.7109375" style="14" customWidth="1"/>
    <col min="11936" max="11937" width="10.7109375" style="14" customWidth="1"/>
    <col min="11938" max="11938" width="2.7109375" style="14" customWidth="1"/>
    <col min="11939" max="11940" width="10.7109375" style="14" customWidth="1"/>
    <col min="11941" max="11941" width="2.7109375" style="14" customWidth="1"/>
    <col min="11942" max="11943" width="10.7109375" style="14" customWidth="1"/>
    <col min="11944" max="11944" width="2.7109375" style="14" customWidth="1"/>
    <col min="11945" max="11946" width="10.7109375" style="14" customWidth="1"/>
    <col min="11947" max="11947" width="2.7109375" style="14" customWidth="1"/>
    <col min="11948" max="11949" width="10.7109375" style="14" customWidth="1"/>
    <col min="11950" max="11950" width="2.7109375" style="14" customWidth="1"/>
    <col min="11951" max="11952" width="10.7109375" style="14" customWidth="1"/>
    <col min="11953" max="11953" width="2.7109375" style="14" customWidth="1"/>
    <col min="11954" max="11955" width="10.7109375" style="14" customWidth="1"/>
    <col min="11956" max="11956" width="2.7109375" style="14" customWidth="1"/>
    <col min="11957" max="11958" width="10.7109375" style="14" customWidth="1"/>
    <col min="11959" max="11959" width="2.7109375" style="14" customWidth="1"/>
    <col min="11960" max="11961" width="10.7109375" style="14" customWidth="1"/>
    <col min="11962" max="11962" width="2.7109375" style="14" customWidth="1"/>
    <col min="11963" max="11964" width="10.7109375" style="14" customWidth="1"/>
    <col min="11965" max="11965" width="2.7109375" style="14" customWidth="1"/>
    <col min="11966" max="11967" width="10.7109375" style="14" customWidth="1"/>
    <col min="11968" max="11968" width="2.7109375" style="14" customWidth="1"/>
    <col min="11969" max="11970" width="10.7109375" style="14" customWidth="1"/>
    <col min="11971" max="11971" width="2.7109375" style="14" customWidth="1"/>
    <col min="11972" max="11973" width="10.7109375" style="14" customWidth="1"/>
    <col min="11974" max="11974" width="2.7109375" style="14" customWidth="1"/>
    <col min="11975" max="11976" width="10.7109375" style="14" customWidth="1"/>
    <col min="11977" max="11977" width="2.7109375" style="14" customWidth="1"/>
    <col min="11978" max="11979" width="10.7109375" style="14" customWidth="1"/>
    <col min="11980" max="11980" width="2.7109375" style="14" customWidth="1"/>
    <col min="11981" max="11982" width="10.7109375" style="14" customWidth="1"/>
    <col min="11983" max="11983" width="2.7109375" style="14" customWidth="1"/>
    <col min="11984" max="11985" width="10.7109375" style="14" customWidth="1"/>
    <col min="11986" max="11986" width="2.7109375" style="14" customWidth="1"/>
    <col min="11987" max="11988" width="10.7109375" style="14" customWidth="1"/>
    <col min="11989" max="11989" width="2.7109375" style="14" customWidth="1"/>
    <col min="11990" max="11991" width="10.7109375" style="14" customWidth="1"/>
    <col min="11992" max="11992" width="2.7109375" style="14" customWidth="1"/>
    <col min="11993" max="11994" width="10.7109375" style="14" customWidth="1"/>
    <col min="11995" max="11995" width="2.7109375" style="14" customWidth="1"/>
    <col min="11996" max="11997" width="10.7109375" style="14" customWidth="1"/>
    <col min="11998" max="11998" width="2.7109375" style="14" customWidth="1"/>
    <col min="11999" max="12000" width="10.7109375" style="14" customWidth="1"/>
    <col min="12001" max="12001" width="2.7109375" style="14" customWidth="1"/>
    <col min="12002" max="12003" width="10.7109375" style="14" customWidth="1"/>
    <col min="12004" max="12004" width="2.7109375" style="14" customWidth="1"/>
    <col min="12005" max="12006" width="10.7109375" style="14" customWidth="1"/>
    <col min="12007" max="12007" width="2.7109375" style="14" customWidth="1"/>
    <col min="12008" max="12009" width="10.7109375" style="14" customWidth="1"/>
    <col min="12010" max="12010" width="2.7109375" style="14" customWidth="1"/>
    <col min="12011" max="12012" width="10.7109375" style="14" customWidth="1"/>
    <col min="12013" max="12013" width="2.7109375" style="14" customWidth="1"/>
    <col min="12014" max="12015" width="10.7109375" style="14" customWidth="1"/>
    <col min="12016" max="12016" width="2.7109375" style="14" customWidth="1"/>
    <col min="12017" max="12018" width="10.7109375" style="14" customWidth="1"/>
    <col min="12019" max="12019" width="2.7109375" style="14" customWidth="1"/>
    <col min="12020" max="12021" width="10.7109375" style="14" customWidth="1"/>
    <col min="12022" max="12022" width="2.7109375" style="14" customWidth="1"/>
    <col min="12023" max="12024" width="10.7109375" style="14" customWidth="1"/>
    <col min="12025" max="12025" width="2.7109375" style="14" customWidth="1"/>
    <col min="12026" max="12027" width="10.7109375" style="14" customWidth="1"/>
    <col min="12028" max="12028" width="2.7109375" style="14" customWidth="1"/>
    <col min="12029" max="12030" width="10.7109375" style="14" customWidth="1"/>
    <col min="12031" max="12031" width="2.7109375" style="14" customWidth="1"/>
    <col min="12032" max="12033" width="10.7109375" style="14" customWidth="1"/>
    <col min="12034" max="12034" width="2.7109375" style="14" customWidth="1"/>
    <col min="12035" max="12036" width="10.7109375" style="14" customWidth="1"/>
    <col min="12037" max="12037" width="2.7109375" style="14" customWidth="1"/>
    <col min="12038" max="12039" width="10.7109375" style="14" customWidth="1"/>
    <col min="12040" max="12040" width="2.7109375" style="14" customWidth="1"/>
    <col min="12041" max="12042" width="10.7109375" style="14" customWidth="1"/>
    <col min="12043" max="12043" width="2.7109375" style="14" customWidth="1"/>
    <col min="12044" max="12045" width="10.7109375" style="14" customWidth="1"/>
    <col min="12046" max="12046" width="2.7109375" style="14" customWidth="1"/>
    <col min="12047" max="12048" width="10.7109375" style="14" customWidth="1"/>
    <col min="12049" max="12049" width="2.7109375" style="14" customWidth="1"/>
    <col min="12050" max="12051" width="10.7109375" style="14" customWidth="1"/>
    <col min="12052" max="12052" width="2.7109375" style="14" customWidth="1"/>
    <col min="12053" max="12054" width="10.7109375" style="14" customWidth="1"/>
    <col min="12055" max="12055" width="2.7109375" style="14" customWidth="1"/>
    <col min="12056" max="12057" width="10.7109375" style="14" customWidth="1"/>
    <col min="12058" max="12058" width="2.7109375" style="14" customWidth="1"/>
    <col min="12059" max="12060" width="10.7109375" style="14" customWidth="1"/>
    <col min="12061" max="12061" width="2.7109375" style="14" customWidth="1"/>
    <col min="12062" max="12063" width="10.7109375" style="14" customWidth="1"/>
    <col min="12064" max="12064" width="2.7109375" style="14" customWidth="1"/>
    <col min="12065" max="12066" width="10.7109375" style="14" customWidth="1"/>
    <col min="12067" max="12067" width="2.7109375" style="14" customWidth="1"/>
    <col min="12068" max="12069" width="10.7109375" style="14" customWidth="1"/>
    <col min="12070" max="12070" width="2.7109375" style="14" customWidth="1"/>
    <col min="12071" max="12072" width="10.7109375" style="14" customWidth="1"/>
    <col min="12073" max="12073" width="2.7109375" style="14" customWidth="1"/>
    <col min="12074" max="12075" width="10.7109375" style="14" customWidth="1"/>
    <col min="12076" max="12076" width="2.7109375" style="14" customWidth="1"/>
    <col min="12077" max="12078" width="10.7109375" style="14" customWidth="1"/>
    <col min="12079" max="12079" width="2.7109375" style="14" customWidth="1"/>
    <col min="12080" max="12081" width="10.7109375" style="14" customWidth="1"/>
    <col min="12082" max="12082" width="2.7109375" style="14" customWidth="1"/>
    <col min="12083" max="12084" width="10.7109375" style="14" customWidth="1"/>
    <col min="12085" max="12085" width="2.7109375" style="14" customWidth="1"/>
    <col min="12086" max="12087" width="10.7109375" style="14" customWidth="1"/>
    <col min="12088" max="12088" width="2.7109375" style="14" customWidth="1"/>
    <col min="12089" max="12090" width="10.7109375" style="14" customWidth="1"/>
    <col min="12091" max="12091" width="2.7109375" style="14" customWidth="1"/>
    <col min="12092" max="12093" width="10.7109375" style="14" customWidth="1"/>
    <col min="12094" max="12094" width="2.7109375" style="14" customWidth="1"/>
    <col min="12095" max="12096" width="10.7109375" style="14" customWidth="1"/>
    <col min="12097" max="12097" width="2.7109375" style="14" customWidth="1"/>
    <col min="12098" max="12099" width="10.7109375" style="14" customWidth="1"/>
    <col min="12100" max="12100" width="2.7109375" style="14" customWidth="1"/>
    <col min="12101" max="12102" width="10.7109375" style="14" customWidth="1"/>
    <col min="12103" max="12103" width="2.7109375" style="14" customWidth="1"/>
    <col min="12104" max="12105" width="10.7109375" style="14" customWidth="1"/>
    <col min="12106" max="12106" width="2.7109375" style="14" customWidth="1"/>
    <col min="12107" max="12108" width="10.7109375" style="14" customWidth="1"/>
    <col min="12109" max="12109" width="2.7109375" style="14" customWidth="1"/>
    <col min="12110" max="12111" width="10.7109375" style="14" customWidth="1"/>
    <col min="12112" max="12112" width="2.7109375" style="14" customWidth="1"/>
    <col min="12113" max="12114" width="10.7109375" style="14" customWidth="1"/>
    <col min="12115" max="12115" width="2.7109375" style="14" customWidth="1"/>
    <col min="12116" max="12117" width="10.7109375" style="14" customWidth="1"/>
    <col min="12118" max="12118" width="2.7109375" style="14" customWidth="1"/>
    <col min="12119" max="12120" width="10.7109375" style="14" customWidth="1"/>
    <col min="12121" max="12121" width="2.7109375" style="14" customWidth="1"/>
    <col min="12122" max="12123" width="10.7109375" style="14" customWidth="1"/>
    <col min="12124" max="12124" width="2.7109375" style="14" customWidth="1"/>
    <col min="12125" max="12126" width="10.7109375" style="14" customWidth="1"/>
    <col min="12127" max="12127" width="2.7109375" style="14" customWidth="1"/>
    <col min="12128" max="12129" width="10.7109375" style="14" customWidth="1"/>
    <col min="12130" max="12130" width="2.7109375" style="14" customWidth="1"/>
    <col min="12131" max="12132" width="10.7109375" style="14" customWidth="1"/>
    <col min="12133" max="12133" width="2.7109375" style="14" customWidth="1"/>
    <col min="12134" max="12135" width="10.7109375" style="14" customWidth="1"/>
    <col min="12136" max="12136" width="2.7109375" style="14" customWidth="1"/>
    <col min="12137" max="12138" width="10.7109375" style="14" customWidth="1"/>
    <col min="12139" max="12139" width="2.7109375" style="14" customWidth="1"/>
    <col min="12140" max="12141" width="10.7109375" style="14" customWidth="1"/>
    <col min="12142" max="12142" width="2.7109375" style="14" customWidth="1"/>
    <col min="12143" max="12144" width="10.7109375" style="14" customWidth="1"/>
    <col min="12145" max="12145" width="2.7109375" style="14" customWidth="1"/>
    <col min="12146" max="12147" width="10.7109375" style="14" customWidth="1"/>
    <col min="12148" max="12148" width="2.7109375" style="14" customWidth="1"/>
    <col min="12149" max="12150" width="10.7109375" style="14" customWidth="1"/>
    <col min="12151" max="12151" width="2.7109375" style="14" customWidth="1"/>
    <col min="12152" max="12153" width="10.7109375" style="14" customWidth="1"/>
    <col min="12154" max="12154" width="2.7109375" style="14" customWidth="1"/>
    <col min="12155" max="12156" width="10.7109375" style="14" customWidth="1"/>
    <col min="12157" max="12157" width="2.7109375" style="14" customWidth="1"/>
    <col min="12158" max="12159" width="10.7109375" style="14" customWidth="1"/>
    <col min="12160" max="12160" width="2.7109375" style="14" customWidth="1"/>
    <col min="12161" max="12162" width="10.7109375" style="14" customWidth="1"/>
    <col min="12163" max="12163" width="2.7109375" style="14" customWidth="1"/>
    <col min="12164" max="12165" width="10.7109375" style="14" customWidth="1"/>
    <col min="12166" max="12166" width="2.7109375" style="14" customWidth="1"/>
    <col min="12167" max="12168" width="10.7109375" style="14" customWidth="1"/>
    <col min="12169" max="12169" width="2.7109375" style="14" customWidth="1"/>
    <col min="12170" max="12171" width="10.7109375" style="14" customWidth="1"/>
    <col min="12172" max="12172" width="2.7109375" style="14" customWidth="1"/>
    <col min="12173" max="12174" width="10.7109375" style="14" customWidth="1"/>
    <col min="12175" max="12175" width="2.7109375" style="14" customWidth="1"/>
    <col min="12176" max="12177" width="10.7109375" style="14" customWidth="1"/>
    <col min="12178" max="12178" width="2.7109375" style="14" customWidth="1"/>
    <col min="12179" max="12180" width="10.7109375" style="14" customWidth="1"/>
    <col min="12181" max="12181" width="2.7109375" style="14" customWidth="1"/>
    <col min="12182" max="12183" width="10.7109375" style="14" customWidth="1"/>
    <col min="12184" max="12184" width="2.7109375" style="14" customWidth="1"/>
    <col min="12185" max="12186" width="10.7109375" style="14" customWidth="1"/>
    <col min="12187" max="12187" width="2.7109375" style="14" customWidth="1"/>
    <col min="12188" max="12189" width="10.7109375" style="14" customWidth="1"/>
    <col min="12190" max="12190" width="2.7109375" style="14" customWidth="1"/>
    <col min="12191" max="12192" width="10.7109375" style="14" customWidth="1"/>
    <col min="12193" max="12193" width="2.7109375" style="14" customWidth="1"/>
    <col min="12194" max="12195" width="10.7109375" style="14" customWidth="1"/>
    <col min="12196" max="12196" width="2.7109375" style="14" customWidth="1"/>
    <col min="12197" max="12198" width="10.7109375" style="14" customWidth="1"/>
    <col min="12199" max="12199" width="2.7109375" style="14" customWidth="1"/>
    <col min="12200" max="12201" width="10.7109375" style="14" customWidth="1"/>
    <col min="12202" max="12202" width="2.7109375" style="14" customWidth="1"/>
    <col min="12203" max="12204" width="10.7109375" style="14" customWidth="1"/>
    <col min="12205" max="12205" width="2.7109375" style="14" customWidth="1"/>
    <col min="12206" max="12207" width="10.7109375" style="14" customWidth="1"/>
    <col min="12208" max="12208" width="2.7109375" style="14" customWidth="1"/>
    <col min="12209" max="12210" width="10.7109375" style="14" customWidth="1"/>
    <col min="12211" max="12211" width="2.7109375" style="14" customWidth="1"/>
    <col min="12212" max="12213" width="10.7109375" style="14" customWidth="1"/>
    <col min="12214" max="12214" width="2.7109375" style="14" customWidth="1"/>
    <col min="12215" max="12216" width="10.7109375" style="14" customWidth="1"/>
    <col min="12217" max="12217" width="2.7109375" style="14" customWidth="1"/>
    <col min="12218" max="12219" width="10.7109375" style="14" customWidth="1"/>
    <col min="12220" max="12220" width="2.7109375" style="14" customWidth="1"/>
    <col min="12221" max="12222" width="10.7109375" style="14" customWidth="1"/>
    <col min="12223" max="12223" width="2.7109375" style="14" customWidth="1"/>
    <col min="12224" max="12225" width="10.7109375" style="14" customWidth="1"/>
    <col min="12226" max="12226" width="2.7109375" style="14" customWidth="1"/>
    <col min="12227" max="12228" width="10.7109375" style="14" customWidth="1"/>
    <col min="12229" max="12229" width="2.7109375" style="14" customWidth="1"/>
    <col min="12230" max="12231" width="10.7109375" style="14" customWidth="1"/>
    <col min="12232" max="12232" width="2.7109375" style="14" customWidth="1"/>
    <col min="12233" max="12234" width="10.7109375" style="14" customWidth="1"/>
    <col min="12235" max="12235" width="2.7109375" style="14" customWidth="1"/>
    <col min="12236" max="12237" width="10.7109375" style="14" customWidth="1"/>
    <col min="12238" max="12238" width="2.7109375" style="14" customWidth="1"/>
    <col min="12239" max="12240" width="10.7109375" style="14" customWidth="1"/>
    <col min="12241" max="12241" width="2.7109375" style="14" customWidth="1"/>
    <col min="12242" max="12243" width="10.7109375" style="14" customWidth="1"/>
    <col min="12244" max="12244" width="2.7109375" style="14" customWidth="1"/>
    <col min="12245" max="12246" width="10.7109375" style="14" customWidth="1"/>
    <col min="12247" max="12247" width="2.7109375" style="14" customWidth="1"/>
    <col min="12248" max="12249" width="10.7109375" style="14" customWidth="1"/>
    <col min="12250" max="12250" width="2.7109375" style="14" customWidth="1"/>
    <col min="12251" max="12252" width="10.7109375" style="14" customWidth="1"/>
    <col min="12253" max="12253" width="2.7109375" style="14" customWidth="1"/>
    <col min="12254" max="12255" width="10.7109375" style="14" customWidth="1"/>
    <col min="12256" max="12256" width="2.7109375" style="14" customWidth="1"/>
    <col min="12257" max="12258" width="10.7109375" style="14" customWidth="1"/>
    <col min="12259" max="12259" width="2.7109375" style="14" customWidth="1"/>
    <col min="12260" max="12261" width="10.7109375" style="14" customWidth="1"/>
    <col min="12262" max="12262" width="2.7109375" style="14" customWidth="1"/>
    <col min="12263" max="12264" width="10.7109375" style="14" customWidth="1"/>
    <col min="12265" max="12265" width="2.7109375" style="14" customWidth="1"/>
    <col min="12266" max="12267" width="10.7109375" style="14" customWidth="1"/>
    <col min="12268" max="12268" width="2.7109375" style="14" customWidth="1"/>
    <col min="12269" max="12270" width="10.7109375" style="14" customWidth="1"/>
    <col min="12271" max="12271" width="2.7109375" style="14" customWidth="1"/>
    <col min="12272" max="12273" width="10.7109375" style="14" customWidth="1"/>
    <col min="12274" max="12274" width="2.7109375" style="14" customWidth="1"/>
    <col min="12275" max="12276" width="10.7109375" style="14" customWidth="1"/>
    <col min="12277" max="12277" width="2.7109375" style="14" customWidth="1"/>
    <col min="12278" max="12279" width="10.7109375" style="14" customWidth="1"/>
    <col min="12280" max="12280" width="2.7109375" style="14" customWidth="1"/>
    <col min="12281" max="12282" width="10.7109375" style="14" customWidth="1"/>
    <col min="12283" max="12283" width="2.7109375" style="14" customWidth="1"/>
    <col min="12284" max="12285" width="10.7109375" style="14" customWidth="1"/>
    <col min="12286" max="12286" width="2.7109375" style="14" customWidth="1"/>
    <col min="12287" max="12288" width="10.7109375" style="14" customWidth="1"/>
    <col min="12289" max="12289" width="2.7109375" style="14" customWidth="1"/>
    <col min="12290" max="12291" width="10.7109375" style="14" customWidth="1"/>
    <col min="12292" max="12292" width="2.7109375" style="14" customWidth="1"/>
    <col min="12293" max="12294" width="10.7109375" style="14" customWidth="1"/>
    <col min="12295" max="12295" width="2.7109375" style="14" customWidth="1"/>
    <col min="12296" max="12297" width="10.7109375" style="14" customWidth="1"/>
    <col min="12298" max="12298" width="2.7109375" style="14" customWidth="1"/>
    <col min="12299" max="12300" width="10.7109375" style="14" customWidth="1"/>
    <col min="12301" max="12301" width="2.7109375" style="14" customWidth="1"/>
    <col min="12302" max="12303" width="10.7109375" style="14" customWidth="1"/>
    <col min="12304" max="12304" width="2.7109375" style="14" customWidth="1"/>
    <col min="12305" max="12306" width="10.7109375" style="14" customWidth="1"/>
    <col min="12307" max="12307" width="2.7109375" style="14" customWidth="1"/>
    <col min="12308" max="12309" width="10.7109375" style="14" customWidth="1"/>
    <col min="12310" max="12310" width="2.7109375" style="14" customWidth="1"/>
    <col min="12311" max="12312" width="10.7109375" style="14" customWidth="1"/>
    <col min="12313" max="12313" width="2.7109375" style="14" customWidth="1"/>
    <col min="12314" max="12315" width="10.7109375" style="14" customWidth="1"/>
    <col min="12316" max="12316" width="2.7109375" style="14" customWidth="1"/>
    <col min="12317" max="12318" width="10.7109375" style="14" customWidth="1"/>
    <col min="12319" max="12319" width="2.7109375" style="14" customWidth="1"/>
    <col min="12320" max="12321" width="10.7109375" style="14" customWidth="1"/>
    <col min="12322" max="12322" width="2.7109375" style="14" customWidth="1"/>
    <col min="12323" max="12324" width="10.7109375" style="14" customWidth="1"/>
    <col min="12325" max="12325" width="2.7109375" style="14" customWidth="1"/>
    <col min="12326" max="12327" width="10.7109375" style="14" customWidth="1"/>
    <col min="12328" max="12328" width="2.7109375" style="14" customWidth="1"/>
    <col min="12329" max="12330" width="10.7109375" style="14" customWidth="1"/>
    <col min="12331" max="12331" width="2.7109375" style="14" customWidth="1"/>
    <col min="12332" max="12333" width="10.7109375" style="14" customWidth="1"/>
    <col min="12334" max="12334" width="2.7109375" style="14" customWidth="1"/>
    <col min="12335" max="12336" width="10.7109375" style="14" customWidth="1"/>
    <col min="12337" max="12337" width="2.7109375" style="14" customWidth="1"/>
    <col min="12338" max="12339" width="10.7109375" style="14" customWidth="1"/>
    <col min="12340" max="12340" width="2.7109375" style="14" customWidth="1"/>
    <col min="12341" max="12342" width="10.7109375" style="14" customWidth="1"/>
    <col min="12343" max="12343" width="2.7109375" style="14" customWidth="1"/>
    <col min="12344" max="12345" width="10.7109375" style="14" customWidth="1"/>
    <col min="12346" max="12346" width="2.7109375" style="14" customWidth="1"/>
    <col min="12347" max="12348" width="10.7109375" style="14" customWidth="1"/>
    <col min="12349" max="12349" width="2.7109375" style="14" customWidth="1"/>
    <col min="12350" max="12351" width="10.7109375" style="14" customWidth="1"/>
    <col min="12352" max="12352" width="2.7109375" style="14" customWidth="1"/>
    <col min="12353" max="12354" width="10.7109375" style="14" customWidth="1"/>
    <col min="12355" max="12355" width="2.7109375" style="14" customWidth="1"/>
    <col min="12356" max="12357" width="10.7109375" style="14" customWidth="1"/>
    <col min="12358" max="12358" width="2.7109375" style="14" customWidth="1"/>
    <col min="12359" max="12360" width="10.7109375" style="14" customWidth="1"/>
    <col min="12361" max="12361" width="2.7109375" style="14" customWidth="1"/>
    <col min="12362" max="12363" width="10.7109375" style="14" customWidth="1"/>
    <col min="12364" max="12364" width="2.7109375" style="14" customWidth="1"/>
    <col min="12365" max="12366" width="10.7109375" style="14" customWidth="1"/>
    <col min="12367" max="12367" width="2.7109375" style="14" customWidth="1"/>
    <col min="12368" max="12369" width="10.7109375" style="14" customWidth="1"/>
    <col min="12370" max="12370" width="2.7109375" style="14" customWidth="1"/>
    <col min="12371" max="12372" width="10.7109375" style="14" customWidth="1"/>
    <col min="12373" max="12373" width="2.7109375" style="14" customWidth="1"/>
    <col min="12374" max="12375" width="10.7109375" style="14" customWidth="1"/>
    <col min="12376" max="12376" width="2.7109375" style="14" customWidth="1"/>
    <col min="12377" max="12378" width="10.7109375" style="14" customWidth="1"/>
    <col min="12379" max="12379" width="2.7109375" style="14" customWidth="1"/>
    <col min="12380" max="12381" width="10.7109375" style="14" customWidth="1"/>
    <col min="12382" max="12382" width="2.7109375" style="14" customWidth="1"/>
    <col min="12383" max="12384" width="10.7109375" style="14" customWidth="1"/>
    <col min="12385" max="12385" width="2.7109375" style="14" customWidth="1"/>
    <col min="12386" max="12387" width="10.7109375" style="14" customWidth="1"/>
    <col min="12388" max="12388" width="2.7109375" style="14" customWidth="1"/>
    <col min="12389" max="12390" width="10.7109375" style="14" customWidth="1"/>
    <col min="12391" max="12391" width="2.7109375" style="14" customWidth="1"/>
    <col min="12392" max="12393" width="10.7109375" style="14" customWidth="1"/>
    <col min="12394" max="12394" width="2.7109375" style="14" customWidth="1"/>
    <col min="12395" max="12396" width="10.7109375" style="14" customWidth="1"/>
    <col min="12397" max="12397" width="2.7109375" style="14" customWidth="1"/>
    <col min="12398" max="12399" width="10.7109375" style="14" customWidth="1"/>
    <col min="12400" max="12400" width="2.7109375" style="14" customWidth="1"/>
    <col min="12401" max="12402" width="10.7109375" style="14" customWidth="1"/>
    <col min="12403" max="12403" width="2.7109375" style="14" customWidth="1"/>
    <col min="12404" max="12405" width="10.7109375" style="14" customWidth="1"/>
    <col min="12406" max="12406" width="2.7109375" style="14" customWidth="1"/>
    <col min="12407" max="12408" width="10.7109375" style="14" customWidth="1"/>
    <col min="12409" max="12409" width="2.7109375" style="14" customWidth="1"/>
    <col min="12410" max="12411" width="10.7109375" style="14" customWidth="1"/>
    <col min="12412" max="12412" width="2.7109375" style="14" customWidth="1"/>
    <col min="12413" max="12414" width="10.7109375" style="14" customWidth="1"/>
    <col min="12415" max="12415" width="2.7109375" style="14" customWidth="1"/>
    <col min="12416" max="12417" width="10.7109375" style="14" customWidth="1"/>
    <col min="12418" max="12418" width="2.7109375" style="14" customWidth="1"/>
    <col min="12419" max="12420" width="10.7109375" style="14" customWidth="1"/>
    <col min="12421" max="12421" width="2.7109375" style="14" customWidth="1"/>
    <col min="12422" max="12423" width="10.7109375" style="14" customWidth="1"/>
    <col min="12424" max="12424" width="2.7109375" style="14" customWidth="1"/>
    <col min="12425" max="12426" width="10.7109375" style="14" customWidth="1"/>
    <col min="12427" max="12427" width="2.7109375" style="14" customWidth="1"/>
    <col min="12428" max="12429" width="10.7109375" style="14" customWidth="1"/>
    <col min="12430" max="12430" width="2.7109375" style="14" customWidth="1"/>
    <col min="12431" max="12432" width="10.7109375" style="14" customWidth="1"/>
    <col min="12433" max="12433" width="2.7109375" style="14" customWidth="1"/>
    <col min="12434" max="12435" width="10.7109375" style="14" customWidth="1"/>
    <col min="12436" max="12436" width="2.7109375" style="14" customWidth="1"/>
    <col min="12437" max="12438" width="10.7109375" style="14" customWidth="1"/>
    <col min="12439" max="12439" width="2.7109375" style="14" customWidth="1"/>
    <col min="12440" max="12441" width="10.7109375" style="14" customWidth="1"/>
    <col min="12442" max="12442" width="2.7109375" style="14" customWidth="1"/>
    <col min="12443" max="12444" width="10.7109375" style="14" customWidth="1"/>
    <col min="12445" max="12445" width="2.7109375" style="14" customWidth="1"/>
    <col min="12446" max="12447" width="10.7109375" style="14" customWidth="1"/>
    <col min="12448" max="12448" width="2.7109375" style="14" customWidth="1"/>
    <col min="12449" max="12450" width="10.7109375" style="14" customWidth="1"/>
    <col min="12451" max="12451" width="2.7109375" style="14" customWidth="1"/>
    <col min="12452" max="12453" width="10.7109375" style="14" customWidth="1"/>
    <col min="12454" max="12454" width="2.7109375" style="14" customWidth="1"/>
    <col min="12455" max="12456" width="10.7109375" style="14" customWidth="1"/>
    <col min="12457" max="12457" width="2.7109375" style="14" customWidth="1"/>
    <col min="12458" max="12459" width="10.7109375" style="14" customWidth="1"/>
    <col min="12460" max="12460" width="2.7109375" style="14" customWidth="1"/>
    <col min="12461" max="12462" width="10.7109375" style="14" customWidth="1"/>
    <col min="12463" max="12463" width="2.7109375" style="14" customWidth="1"/>
    <col min="12464" max="12465" width="10.7109375" style="14" customWidth="1"/>
    <col min="12466" max="12466" width="2.7109375" style="14" customWidth="1"/>
    <col min="12467" max="12468" width="10.7109375" style="14" customWidth="1"/>
    <col min="12469" max="12469" width="2.7109375" style="14" customWidth="1"/>
    <col min="12470" max="12471" width="10.7109375" style="14" customWidth="1"/>
    <col min="12472" max="12472" width="2.7109375" style="14" customWidth="1"/>
    <col min="12473" max="12474" width="10.7109375" style="14" customWidth="1"/>
    <col min="12475" max="12475" width="2.7109375" style="14" customWidth="1"/>
    <col min="12476" max="12477" width="10.7109375" style="14" customWidth="1"/>
    <col min="12478" max="12478" width="2.7109375" style="14" customWidth="1"/>
    <col min="12479" max="12480" width="10.7109375" style="14" customWidth="1"/>
    <col min="12481" max="12481" width="2.7109375" style="14" customWidth="1"/>
    <col min="12482" max="12483" width="10.7109375" style="14" customWidth="1"/>
    <col min="12484" max="12484" width="2.7109375" style="14" customWidth="1"/>
    <col min="12485" max="12486" width="10.7109375" style="14" customWidth="1"/>
    <col min="12487" max="12487" width="2.7109375" style="14" customWidth="1"/>
    <col min="12488" max="12489" width="10.7109375" style="14" customWidth="1"/>
    <col min="12490" max="12490" width="2.7109375" style="14" customWidth="1"/>
    <col min="12491" max="12492" width="10.7109375" style="14" customWidth="1"/>
    <col min="12493" max="12493" width="2.7109375" style="14" customWidth="1"/>
    <col min="12494" max="12495" width="10.7109375" style="14" customWidth="1"/>
    <col min="12496" max="12496" width="2.7109375" style="14" customWidth="1"/>
    <col min="12497" max="12498" width="10.7109375" style="14" customWidth="1"/>
    <col min="12499" max="12499" width="2.7109375" style="14" customWidth="1"/>
    <col min="12500" max="12501" width="10.7109375" style="14" customWidth="1"/>
    <col min="12502" max="12502" width="2.7109375" style="14" customWidth="1"/>
    <col min="12503" max="12504" width="10.7109375" style="14" customWidth="1"/>
    <col min="12505" max="12505" width="2.7109375" style="14" customWidth="1"/>
    <col min="12506" max="12507" width="10.7109375" style="14" customWidth="1"/>
    <col min="12508" max="12508" width="2.7109375" style="14" customWidth="1"/>
    <col min="12509" max="12510" width="10.7109375" style="14" customWidth="1"/>
    <col min="12511" max="12511" width="2.7109375" style="14" customWidth="1"/>
    <col min="12512" max="12513" width="10.7109375" style="14" customWidth="1"/>
    <col min="12514" max="12514" width="2.7109375" style="14" customWidth="1"/>
    <col min="12515" max="12516" width="10.7109375" style="14" customWidth="1"/>
    <col min="12517" max="12517" width="2.7109375" style="14" customWidth="1"/>
    <col min="12518" max="12519" width="10.7109375" style="14" customWidth="1"/>
    <col min="12520" max="12520" width="2.7109375" style="14" customWidth="1"/>
    <col min="12521" max="12522" width="10.7109375" style="14" customWidth="1"/>
    <col min="12523" max="12523" width="2.7109375" style="14" customWidth="1"/>
    <col min="12524" max="12525" width="10.7109375" style="14" customWidth="1"/>
    <col min="12526" max="12526" width="2.7109375" style="14" customWidth="1"/>
    <col min="12527" max="12528" width="10.7109375" style="14" customWidth="1"/>
    <col min="12529" max="12529" width="2.7109375" style="14" customWidth="1"/>
    <col min="12530" max="12531" width="10.7109375" style="14" customWidth="1"/>
    <col min="12532" max="12532" width="2.7109375" style="14" customWidth="1"/>
    <col min="12533" max="12534" width="10.7109375" style="14" customWidth="1"/>
    <col min="12535" max="12535" width="2.7109375" style="14" customWidth="1"/>
    <col min="12536" max="12537" width="10.7109375" style="14" customWidth="1"/>
    <col min="12538" max="12538" width="2.7109375" style="14" customWidth="1"/>
    <col min="12539" max="12540" width="10.7109375" style="14" customWidth="1"/>
    <col min="12541" max="12541" width="2.7109375" style="14" customWidth="1"/>
    <col min="12542" max="12543" width="10.7109375" style="14" customWidth="1"/>
    <col min="12544" max="12544" width="2.7109375" style="14" customWidth="1"/>
    <col min="12545" max="12546" width="10.7109375" style="14" customWidth="1"/>
    <col min="12547" max="12547" width="2.7109375" style="14" customWidth="1"/>
    <col min="12548" max="12549" width="10.7109375" style="14" customWidth="1"/>
    <col min="12550" max="12550" width="2.7109375" style="14" customWidth="1"/>
    <col min="12551" max="12552" width="10.7109375" style="14" customWidth="1"/>
    <col min="12553" max="12553" width="2.7109375" style="14" customWidth="1"/>
    <col min="12554" max="12555" width="10.7109375" style="14" customWidth="1"/>
    <col min="12556" max="12556" width="2.7109375" style="14" customWidth="1"/>
    <col min="12557" max="12558" width="10.7109375" style="14" customWidth="1"/>
    <col min="12559" max="12559" width="2.7109375" style="14" customWidth="1"/>
    <col min="12560" max="12561" width="10.7109375" style="14" customWidth="1"/>
    <col min="12562" max="12562" width="2.7109375" style="14" customWidth="1"/>
    <col min="12563" max="12564" width="10.7109375" style="14" customWidth="1"/>
    <col min="12565" max="12565" width="2.7109375" style="14" customWidth="1"/>
    <col min="12566" max="12567" width="10.7109375" style="14" customWidth="1"/>
    <col min="12568" max="12568" width="2.7109375" style="14" customWidth="1"/>
    <col min="12569" max="12570" width="10.7109375" style="14" customWidth="1"/>
    <col min="12571" max="12571" width="2.7109375" style="14" customWidth="1"/>
    <col min="12572" max="12573" width="10.7109375" style="14" customWidth="1"/>
    <col min="12574" max="12574" width="2.7109375" style="14" customWidth="1"/>
    <col min="12575" max="12576" width="10.7109375" style="14" customWidth="1"/>
    <col min="12577" max="12577" width="2.7109375" style="14" customWidth="1"/>
    <col min="12578" max="12579" width="10.7109375" style="14" customWidth="1"/>
    <col min="12580" max="12580" width="2.7109375" style="14" customWidth="1"/>
    <col min="12581" max="12582" width="10.7109375" style="14" customWidth="1"/>
    <col min="12583" max="12583" width="2.7109375" style="14" customWidth="1"/>
    <col min="12584" max="12585" width="10.7109375" style="14" customWidth="1"/>
    <col min="12586" max="12586" width="2.7109375" style="14" customWidth="1"/>
    <col min="12587" max="12588" width="10.7109375" style="14" customWidth="1"/>
    <col min="12589" max="12589" width="2.7109375" style="14" customWidth="1"/>
    <col min="12590" max="12591" width="10.7109375" style="14" customWidth="1"/>
    <col min="12592" max="12592" width="2.7109375" style="14" customWidth="1"/>
    <col min="12593" max="12594" width="10.7109375" style="14" customWidth="1"/>
    <col min="12595" max="12595" width="2.7109375" style="14" customWidth="1"/>
    <col min="12596" max="12597" width="10.7109375" style="14" customWidth="1"/>
    <col min="12598" max="12598" width="2.7109375" style="14" customWidth="1"/>
    <col min="12599" max="12600" width="10.7109375" style="14" customWidth="1"/>
    <col min="12601" max="12601" width="2.7109375" style="14" customWidth="1"/>
    <col min="12602" max="12603" width="10.7109375" style="14" customWidth="1"/>
    <col min="12604" max="12604" width="2.7109375" style="14" customWidth="1"/>
    <col min="12605" max="12606" width="10.7109375" style="14" customWidth="1"/>
    <col min="12607" max="12607" width="2.7109375" style="14" customWidth="1"/>
    <col min="12608" max="12609" width="10.7109375" style="14" customWidth="1"/>
    <col min="12610" max="12610" width="2.7109375" style="14" customWidth="1"/>
    <col min="12611" max="12612" width="10.7109375" style="14" customWidth="1"/>
    <col min="12613" max="12613" width="2.7109375" style="14" customWidth="1"/>
    <col min="12614" max="12615" width="10.7109375" style="14" customWidth="1"/>
    <col min="12616" max="12616" width="2.7109375" style="14" customWidth="1"/>
    <col min="12617" max="12618" width="10.7109375" style="14" customWidth="1"/>
    <col min="12619" max="12619" width="2.7109375" style="14" customWidth="1"/>
    <col min="12620" max="12621" width="10.7109375" style="14" customWidth="1"/>
    <col min="12622" max="12622" width="2.7109375" style="14" customWidth="1"/>
    <col min="12623" max="12624" width="10.7109375" style="14" customWidth="1"/>
    <col min="12625" max="12625" width="2.7109375" style="14" customWidth="1"/>
    <col min="12626" max="12627" width="10.7109375" style="14" customWidth="1"/>
    <col min="12628" max="12628" width="2.7109375" style="14" customWidth="1"/>
    <col min="12629" max="12630" width="10.7109375" style="14" customWidth="1"/>
    <col min="12631" max="12631" width="2.7109375" style="14" customWidth="1"/>
    <col min="12632" max="12633" width="10.7109375" style="14" customWidth="1"/>
    <col min="12634" max="12634" width="2.7109375" style="14" customWidth="1"/>
    <col min="12635" max="12636" width="10.7109375" style="14" customWidth="1"/>
    <col min="12637" max="12637" width="2.7109375" style="14" customWidth="1"/>
    <col min="12638" max="12639" width="10.7109375" style="14" customWidth="1"/>
    <col min="12640" max="12640" width="2.7109375" style="14" customWidth="1"/>
    <col min="12641" max="12642" width="10.7109375" style="14" customWidth="1"/>
    <col min="12643" max="12643" width="2.7109375" style="14" customWidth="1"/>
    <col min="12644" max="12645" width="10.7109375" style="14" customWidth="1"/>
    <col min="12646" max="12646" width="2.7109375" style="14" customWidth="1"/>
    <col min="12647" max="12648" width="10.7109375" style="14" customWidth="1"/>
    <col min="12649" max="12649" width="2.7109375" style="14" customWidth="1"/>
    <col min="12650" max="12651" width="10.7109375" style="14" customWidth="1"/>
    <col min="12652" max="12652" width="2.7109375" style="14" customWidth="1"/>
    <col min="12653" max="12654" width="10.7109375" style="14" customWidth="1"/>
    <col min="12655" max="12655" width="2.7109375" style="14" customWidth="1"/>
    <col min="12656" max="12657" width="10.7109375" style="14" customWidth="1"/>
    <col min="12658" max="12658" width="2.7109375" style="14" customWidth="1"/>
    <col min="12659" max="12660" width="10.7109375" style="14" customWidth="1"/>
    <col min="12661" max="12661" width="2.7109375" style="14" customWidth="1"/>
    <col min="12662" max="12663" width="10.7109375" style="14" customWidth="1"/>
    <col min="12664" max="12664" width="2.7109375" style="14" customWidth="1"/>
    <col min="12665" max="12666" width="10.7109375" style="14" customWidth="1"/>
    <col min="12667" max="12667" width="2.7109375" style="14" customWidth="1"/>
    <col min="12668" max="12669" width="10.7109375" style="14" customWidth="1"/>
    <col min="12670" max="12670" width="2.7109375" style="14" customWidth="1"/>
    <col min="12671" max="12672" width="10.7109375" style="14" customWidth="1"/>
    <col min="12673" max="12673" width="2.7109375" style="14" customWidth="1"/>
    <col min="12674" max="12675" width="10.7109375" style="14" customWidth="1"/>
    <col min="12676" max="12676" width="2.7109375" style="14" customWidth="1"/>
    <col min="12677" max="12678" width="10.7109375" style="14" customWidth="1"/>
    <col min="12679" max="12679" width="2.7109375" style="14" customWidth="1"/>
    <col min="12680" max="12681" width="10.7109375" style="14" customWidth="1"/>
    <col min="12682" max="12682" width="2.7109375" style="14" customWidth="1"/>
    <col min="12683" max="12684" width="10.7109375" style="14" customWidth="1"/>
    <col min="12685" max="12685" width="2.7109375" style="14" customWidth="1"/>
    <col min="12686" max="12687" width="10.7109375" style="14" customWidth="1"/>
    <col min="12688" max="12688" width="2.7109375" style="14" customWidth="1"/>
    <col min="12689" max="12690" width="10.7109375" style="14" customWidth="1"/>
    <col min="12691" max="12691" width="2.7109375" style="14" customWidth="1"/>
    <col min="12692" max="12693" width="10.7109375" style="14" customWidth="1"/>
    <col min="12694" max="12694" width="2.7109375" style="14" customWidth="1"/>
    <col min="12695" max="12696" width="10.7109375" style="14" customWidth="1"/>
    <col min="12697" max="12697" width="2.7109375" style="14" customWidth="1"/>
    <col min="12698" max="12699" width="10.7109375" style="14" customWidth="1"/>
    <col min="12700" max="12700" width="2.7109375" style="14" customWidth="1"/>
    <col min="12701" max="12702" width="10.7109375" style="14" customWidth="1"/>
    <col min="12703" max="12703" width="2.7109375" style="14" customWidth="1"/>
    <col min="12704" max="12705" width="10.7109375" style="14" customWidth="1"/>
    <col min="12706" max="12706" width="2.7109375" style="14" customWidth="1"/>
    <col min="12707" max="12708" width="10.7109375" style="14" customWidth="1"/>
    <col min="12709" max="12709" width="2.7109375" style="14" customWidth="1"/>
    <col min="12710" max="12711" width="10.7109375" style="14" customWidth="1"/>
    <col min="12712" max="12712" width="2.7109375" style="14" customWidth="1"/>
    <col min="12713" max="12714" width="10.7109375" style="14" customWidth="1"/>
    <col min="12715" max="12715" width="2.7109375" style="14" customWidth="1"/>
    <col min="12716" max="12717" width="10.7109375" style="14" customWidth="1"/>
    <col min="12718" max="12718" width="2.7109375" style="14" customWidth="1"/>
    <col min="12719" max="12720" width="10.7109375" style="14" customWidth="1"/>
    <col min="12721" max="12721" width="2.7109375" style="14" customWidth="1"/>
    <col min="12722" max="12723" width="10.7109375" style="14" customWidth="1"/>
    <col min="12724" max="12724" width="2.7109375" style="14" customWidth="1"/>
    <col min="12725" max="12726" width="10.7109375" style="14" customWidth="1"/>
    <col min="12727" max="12727" width="2.7109375" style="14" customWidth="1"/>
    <col min="12728" max="12729" width="10.7109375" style="14" customWidth="1"/>
    <col min="12730" max="12730" width="2.7109375" style="14" customWidth="1"/>
    <col min="12731" max="12732" width="10.7109375" style="14" customWidth="1"/>
    <col min="12733" max="12733" width="2.7109375" style="14" customWidth="1"/>
    <col min="12734" max="12735" width="10.7109375" style="14" customWidth="1"/>
    <col min="12736" max="12736" width="2.7109375" style="14" customWidth="1"/>
    <col min="12737" max="12738" width="10.7109375" style="14" customWidth="1"/>
    <col min="12739" max="12739" width="2.7109375" style="14" customWidth="1"/>
    <col min="12740" max="12741" width="10.7109375" style="14" customWidth="1"/>
    <col min="12742" max="12742" width="2.7109375" style="14" customWidth="1"/>
    <col min="12743" max="12744" width="10.7109375" style="14" customWidth="1"/>
    <col min="12745" max="12745" width="2.7109375" style="14" customWidth="1"/>
    <col min="12746" max="12747" width="10.7109375" style="14" customWidth="1"/>
    <col min="12748" max="12748" width="2.7109375" style="14" customWidth="1"/>
    <col min="12749" max="12750" width="10.7109375" style="14" customWidth="1"/>
    <col min="12751" max="12751" width="2.7109375" style="14" customWidth="1"/>
    <col min="12752" max="12753" width="10.7109375" style="14" customWidth="1"/>
    <col min="12754" max="12754" width="2.7109375" style="14" customWidth="1"/>
    <col min="12755" max="12756" width="10.7109375" style="14" customWidth="1"/>
    <col min="12757" max="12757" width="2.7109375" style="14" customWidth="1"/>
    <col min="12758" max="12759" width="10.7109375" style="14" customWidth="1"/>
    <col min="12760" max="12760" width="2.7109375" style="14" customWidth="1"/>
    <col min="12761" max="12762" width="10.7109375" style="14" customWidth="1"/>
    <col min="12763" max="12763" width="2.7109375" style="14" customWidth="1"/>
    <col min="12764" max="12765" width="10.7109375" style="14" customWidth="1"/>
    <col min="12766" max="12766" width="2.7109375" style="14" customWidth="1"/>
    <col min="12767" max="12768" width="10.7109375" style="14" customWidth="1"/>
    <col min="12769" max="12769" width="2.7109375" style="14" customWidth="1"/>
    <col min="12770" max="12771" width="10.7109375" style="14" customWidth="1"/>
    <col min="12772" max="12772" width="2.7109375" style="14" customWidth="1"/>
    <col min="12773" max="12774" width="10.7109375" style="14" customWidth="1"/>
    <col min="12775" max="12775" width="2.7109375" style="14" customWidth="1"/>
    <col min="12776" max="12777" width="10.7109375" style="14" customWidth="1"/>
    <col min="12778" max="12778" width="2.7109375" style="14" customWidth="1"/>
    <col min="12779" max="12780" width="10.7109375" style="14" customWidth="1"/>
    <col min="12781" max="12781" width="2.7109375" style="14" customWidth="1"/>
    <col min="12782" max="12783" width="10.7109375" style="14" customWidth="1"/>
    <col min="12784" max="12784" width="2.7109375" style="14" customWidth="1"/>
    <col min="12785" max="12786" width="10.7109375" style="14" customWidth="1"/>
    <col min="12787" max="12787" width="2.7109375" style="14" customWidth="1"/>
    <col min="12788" max="12789" width="10.7109375" style="14" customWidth="1"/>
    <col min="12790" max="12790" width="2.7109375" style="14" customWidth="1"/>
    <col min="12791" max="12792" width="10.7109375" style="14" customWidth="1"/>
    <col min="12793" max="12793" width="2.7109375" style="14" customWidth="1"/>
    <col min="12794" max="12795" width="10.7109375" style="14" customWidth="1"/>
    <col min="12796" max="12796" width="2.7109375" style="14" customWidth="1"/>
    <col min="12797" max="12798" width="10.7109375" style="14" customWidth="1"/>
    <col min="12799" max="12799" width="2.7109375" style="14" customWidth="1"/>
    <col min="12800" max="12801" width="10.7109375" style="14" customWidth="1"/>
    <col min="12802" max="12802" width="2.7109375" style="14" customWidth="1"/>
    <col min="12803" max="12804" width="10.7109375" style="14" customWidth="1"/>
    <col min="12805" max="12805" width="2.7109375" style="14" customWidth="1"/>
    <col min="12806" max="12807" width="10.7109375" style="14" customWidth="1"/>
    <col min="12808" max="12808" width="2.7109375" style="14" customWidth="1"/>
    <col min="12809" max="12810" width="10.7109375" style="14" customWidth="1"/>
    <col min="12811" max="12811" width="2.7109375" style="14" customWidth="1"/>
    <col min="12812" max="12813" width="10.7109375" style="14" customWidth="1"/>
    <col min="12814" max="12814" width="2.7109375" style="14" customWidth="1"/>
    <col min="12815" max="12816" width="10.7109375" style="14" customWidth="1"/>
    <col min="12817" max="12817" width="2.7109375" style="14" customWidth="1"/>
    <col min="12818" max="12819" width="10.7109375" style="14" customWidth="1"/>
    <col min="12820" max="12820" width="2.7109375" style="14" customWidth="1"/>
    <col min="12821" max="12822" width="10.7109375" style="14" customWidth="1"/>
    <col min="12823" max="12823" width="2.7109375" style="14" customWidth="1"/>
    <col min="12824" max="12825" width="10.7109375" style="14" customWidth="1"/>
    <col min="12826" max="12826" width="2.7109375" style="14" customWidth="1"/>
    <col min="12827" max="12828" width="10.7109375" style="14" customWidth="1"/>
    <col min="12829" max="12829" width="2.7109375" style="14" customWidth="1"/>
    <col min="12830" max="12831" width="10.7109375" style="14" customWidth="1"/>
    <col min="12832" max="12832" width="2.7109375" style="14" customWidth="1"/>
    <col min="12833" max="12834" width="10.7109375" style="14" customWidth="1"/>
    <col min="12835" max="12835" width="2.7109375" style="14" customWidth="1"/>
    <col min="12836" max="12837" width="10.7109375" style="14" customWidth="1"/>
    <col min="12838" max="12838" width="2.7109375" style="14" customWidth="1"/>
    <col min="12839" max="12840" width="10.7109375" style="14" customWidth="1"/>
    <col min="12841" max="12841" width="2.7109375" style="14" customWidth="1"/>
    <col min="12842" max="12843" width="10.7109375" style="14" customWidth="1"/>
    <col min="12844" max="12844" width="2.7109375" style="14" customWidth="1"/>
    <col min="12845" max="12846" width="10.7109375" style="14" customWidth="1"/>
    <col min="12847" max="12847" width="2.7109375" style="14" customWidth="1"/>
    <col min="12848" max="12849" width="10.7109375" style="14" customWidth="1"/>
    <col min="12850" max="12850" width="2.7109375" style="14" customWidth="1"/>
    <col min="12851" max="12852" width="10.7109375" style="14" customWidth="1"/>
    <col min="12853" max="12853" width="2.7109375" style="14" customWidth="1"/>
    <col min="12854" max="12855" width="10.7109375" style="14" customWidth="1"/>
    <col min="12856" max="12856" width="2.7109375" style="14" customWidth="1"/>
    <col min="12857" max="12858" width="10.7109375" style="14" customWidth="1"/>
    <col min="12859" max="12859" width="2.7109375" style="14" customWidth="1"/>
    <col min="12860" max="12861" width="10.7109375" style="14" customWidth="1"/>
    <col min="12862" max="12862" width="2.7109375" style="14" customWidth="1"/>
    <col min="12863" max="12864" width="10.7109375" style="14" customWidth="1"/>
    <col min="12865" max="12865" width="2.7109375" style="14" customWidth="1"/>
    <col min="12866" max="12867" width="10.7109375" style="14" customWidth="1"/>
    <col min="12868" max="12868" width="2.7109375" style="14" customWidth="1"/>
    <col min="12869" max="12870" width="10.7109375" style="14" customWidth="1"/>
    <col min="12871" max="12871" width="2.7109375" style="14" customWidth="1"/>
    <col min="12872" max="12873" width="10.7109375" style="14" customWidth="1"/>
    <col min="12874" max="12874" width="2.7109375" style="14" customWidth="1"/>
    <col min="12875" max="12876" width="10.7109375" style="14" customWidth="1"/>
    <col min="12877" max="12877" width="2.7109375" style="14" customWidth="1"/>
    <col min="12878" max="12879" width="10.7109375" style="14" customWidth="1"/>
    <col min="12880" max="12880" width="2.7109375" style="14" customWidth="1"/>
    <col min="12881" max="12882" width="10.7109375" style="14" customWidth="1"/>
    <col min="12883" max="12883" width="2.7109375" style="14" customWidth="1"/>
    <col min="12884" max="12885" width="10.7109375" style="14" customWidth="1"/>
    <col min="12886" max="12886" width="2.7109375" style="14" customWidth="1"/>
    <col min="12887" max="12888" width="10.7109375" style="14" customWidth="1"/>
    <col min="12889" max="12889" width="2.7109375" style="14" customWidth="1"/>
    <col min="12890" max="12891" width="10.7109375" style="14" customWidth="1"/>
    <col min="12892" max="12892" width="2.7109375" style="14" customWidth="1"/>
    <col min="12893" max="12894" width="10.7109375" style="14" customWidth="1"/>
    <col min="12895" max="12895" width="2.7109375" style="14" customWidth="1"/>
    <col min="12896" max="12897" width="10.7109375" style="14" customWidth="1"/>
    <col min="12898" max="12898" width="2.7109375" style="14" customWidth="1"/>
    <col min="12899" max="12900" width="10.7109375" style="14" customWidth="1"/>
    <col min="12901" max="12901" width="2.7109375" style="14" customWidth="1"/>
    <col min="12902" max="12903" width="10.7109375" style="14" customWidth="1"/>
    <col min="12904" max="12904" width="2.7109375" style="14" customWidth="1"/>
    <col min="12905" max="12906" width="10.7109375" style="14" customWidth="1"/>
    <col min="12907" max="12907" width="2.7109375" style="14" customWidth="1"/>
    <col min="12908" max="12909" width="10.7109375" style="14" customWidth="1"/>
    <col min="12910" max="12910" width="2.7109375" style="14" customWidth="1"/>
    <col min="12911" max="12912" width="10.7109375" style="14" customWidth="1"/>
    <col min="12913" max="12913" width="2.7109375" style="14" customWidth="1"/>
    <col min="12914" max="12915" width="10.7109375" style="14" customWidth="1"/>
    <col min="12916" max="12916" width="2.7109375" style="14" customWidth="1"/>
    <col min="12917" max="12918" width="10.7109375" style="14" customWidth="1"/>
    <col min="12919" max="12919" width="2.7109375" style="14" customWidth="1"/>
    <col min="12920" max="12921" width="10.7109375" style="14" customWidth="1"/>
    <col min="12922" max="12922" width="2.7109375" style="14" customWidth="1"/>
    <col min="12923" max="12924" width="10.7109375" style="14" customWidth="1"/>
    <col min="12925" max="12925" width="2.7109375" style="14" customWidth="1"/>
    <col min="12926" max="12927" width="10.7109375" style="14" customWidth="1"/>
    <col min="12928" max="12928" width="2.7109375" style="14" customWidth="1"/>
    <col min="12929" max="12930" width="10.7109375" style="14" customWidth="1"/>
    <col min="12931" max="12931" width="2.7109375" style="14" customWidth="1"/>
    <col min="12932" max="12933" width="10.7109375" style="14" customWidth="1"/>
    <col min="12934" max="12934" width="2.7109375" style="14" customWidth="1"/>
    <col min="12935" max="12936" width="10.7109375" style="14" customWidth="1"/>
    <col min="12937" max="12937" width="2.7109375" style="14" customWidth="1"/>
    <col min="12938" max="12939" width="10.7109375" style="14" customWidth="1"/>
    <col min="12940" max="12940" width="2.7109375" style="14" customWidth="1"/>
    <col min="12941" max="12942" width="10.7109375" style="14" customWidth="1"/>
    <col min="12943" max="12943" width="2.7109375" style="14" customWidth="1"/>
    <col min="12944" max="12945" width="10.7109375" style="14" customWidth="1"/>
    <col min="12946" max="12946" width="2.7109375" style="14" customWidth="1"/>
    <col min="12947" max="12948" width="10.7109375" style="14" customWidth="1"/>
    <col min="12949" max="12949" width="2.7109375" style="14" customWidth="1"/>
    <col min="12950" max="12951" width="10.7109375" style="14" customWidth="1"/>
    <col min="12952" max="12952" width="2.7109375" style="14" customWidth="1"/>
    <col min="12953" max="12954" width="10.7109375" style="14" customWidth="1"/>
    <col min="12955" max="12955" width="2.7109375" style="14" customWidth="1"/>
    <col min="12956" max="12957" width="10.7109375" style="14" customWidth="1"/>
    <col min="12958" max="12958" width="2.7109375" style="14" customWidth="1"/>
    <col min="12959" max="12960" width="10.7109375" style="14" customWidth="1"/>
    <col min="12961" max="12961" width="2.7109375" style="14" customWidth="1"/>
    <col min="12962" max="12963" width="10.7109375" style="14" customWidth="1"/>
    <col min="12964" max="12964" width="2.7109375" style="14" customWidth="1"/>
    <col min="12965" max="12966" width="10.7109375" style="14" customWidth="1"/>
    <col min="12967" max="12967" width="2.7109375" style="14" customWidth="1"/>
    <col min="12968" max="12969" width="10.7109375" style="14" customWidth="1"/>
    <col min="12970" max="12970" width="2.7109375" style="14" customWidth="1"/>
    <col min="12971" max="12972" width="10.7109375" style="14" customWidth="1"/>
    <col min="12973" max="12973" width="2.7109375" style="14" customWidth="1"/>
    <col min="12974" max="12975" width="10.7109375" style="14" customWidth="1"/>
    <col min="12976" max="12976" width="2.7109375" style="14" customWidth="1"/>
    <col min="12977" max="12978" width="10.7109375" style="14" customWidth="1"/>
    <col min="12979" max="12979" width="2.7109375" style="14" customWidth="1"/>
    <col min="12980" max="12981" width="10.7109375" style="14" customWidth="1"/>
    <col min="12982" max="12982" width="2.7109375" style="14" customWidth="1"/>
    <col min="12983" max="12984" width="10.7109375" style="14" customWidth="1"/>
    <col min="12985" max="12985" width="2.7109375" style="14" customWidth="1"/>
    <col min="12986" max="12987" width="10.7109375" style="14" customWidth="1"/>
    <col min="12988" max="12988" width="2.7109375" style="14" customWidth="1"/>
    <col min="12989" max="12990" width="10.7109375" style="14" customWidth="1"/>
    <col min="12991" max="12991" width="2.7109375" style="14" customWidth="1"/>
    <col min="12992" max="12993" width="10.7109375" style="14" customWidth="1"/>
    <col min="12994" max="12994" width="2.7109375" style="14" customWidth="1"/>
    <col min="12995" max="12996" width="10.7109375" style="14" customWidth="1"/>
    <col min="12997" max="12997" width="2.7109375" style="14" customWidth="1"/>
    <col min="12998" max="12999" width="10.7109375" style="14" customWidth="1"/>
    <col min="13000" max="13000" width="2.7109375" style="14" customWidth="1"/>
    <col min="13001" max="13002" width="10.7109375" style="14" customWidth="1"/>
    <col min="13003" max="13003" width="2.7109375" style="14" customWidth="1"/>
    <col min="13004" max="13005" width="10.7109375" style="14" customWidth="1"/>
    <col min="13006" max="13006" width="2.7109375" style="14" customWidth="1"/>
    <col min="13007" max="13008" width="10.7109375" style="14" customWidth="1"/>
    <col min="13009" max="13009" width="2.7109375" style="14" customWidth="1"/>
    <col min="13010" max="13011" width="10.7109375" style="14" customWidth="1"/>
    <col min="13012" max="13012" width="2.7109375" style="14" customWidth="1"/>
    <col min="13013" max="13014" width="10.7109375" style="14" customWidth="1"/>
    <col min="13015" max="13015" width="2.7109375" style="14" customWidth="1"/>
    <col min="13016" max="13017" width="10.7109375" style="14" customWidth="1"/>
    <col min="13018" max="13018" width="2.7109375" style="14" customWidth="1"/>
    <col min="13019" max="13020" width="10.7109375" style="14" customWidth="1"/>
    <col min="13021" max="13021" width="2.7109375" style="14" customWidth="1"/>
    <col min="13022" max="13023" width="10.7109375" style="14" customWidth="1"/>
    <col min="13024" max="13024" width="2.7109375" style="14" customWidth="1"/>
    <col min="13025" max="13026" width="10.7109375" style="14" customWidth="1"/>
    <col min="13027" max="13027" width="2.7109375" style="14" customWidth="1"/>
    <col min="13028" max="13029" width="10.7109375" style="14" customWidth="1"/>
    <col min="13030" max="13030" width="2.7109375" style="14" customWidth="1"/>
    <col min="13031" max="13032" width="10.7109375" style="14" customWidth="1"/>
    <col min="13033" max="13033" width="2.7109375" style="14" customWidth="1"/>
    <col min="13034" max="13035" width="10.7109375" style="14" customWidth="1"/>
    <col min="13036" max="13036" width="2.7109375" style="14" customWidth="1"/>
    <col min="13037" max="13038" width="10.7109375" style="14" customWidth="1"/>
    <col min="13039" max="13039" width="2.7109375" style="14" customWidth="1"/>
    <col min="13040" max="13041" width="10.7109375" style="14" customWidth="1"/>
    <col min="13042" max="13042" width="2.7109375" style="14" customWidth="1"/>
    <col min="13043" max="13044" width="10.7109375" style="14" customWidth="1"/>
    <col min="13045" max="13045" width="2.7109375" style="14" customWidth="1"/>
    <col min="13046" max="13047" width="10.7109375" style="14" customWidth="1"/>
    <col min="13048" max="13048" width="2.7109375" style="14" customWidth="1"/>
    <col min="13049" max="13050" width="10.7109375" style="14" customWidth="1"/>
    <col min="13051" max="13051" width="2.7109375" style="14" customWidth="1"/>
    <col min="13052" max="13053" width="10.7109375" style="14" customWidth="1"/>
    <col min="13054" max="13054" width="2.7109375" style="14" customWidth="1"/>
    <col min="13055" max="13056" width="10.7109375" style="14" customWidth="1"/>
    <col min="13057" max="13057" width="2.7109375" style="14" customWidth="1"/>
    <col min="13058" max="13059" width="10.7109375" style="14" customWidth="1"/>
    <col min="13060" max="13060" width="2.7109375" style="14" customWidth="1"/>
    <col min="13061" max="13062" width="10.7109375" style="14" customWidth="1"/>
    <col min="13063" max="13063" width="2.7109375" style="14" customWidth="1"/>
    <col min="13064" max="13065" width="10.7109375" style="14" customWidth="1"/>
    <col min="13066" max="13066" width="2.7109375" style="14" customWidth="1"/>
    <col min="13067" max="13068" width="10.7109375" style="14" customWidth="1"/>
    <col min="13069" max="13069" width="2.7109375" style="14" customWidth="1"/>
    <col min="13070" max="13071" width="10.7109375" style="14" customWidth="1"/>
    <col min="13072" max="13072" width="2.7109375" style="14" customWidth="1"/>
    <col min="13073" max="13074" width="10.7109375" style="14" customWidth="1"/>
    <col min="13075" max="13075" width="2.7109375" style="14" customWidth="1"/>
    <col min="13076" max="13077" width="10.7109375" style="14" customWidth="1"/>
    <col min="13078" max="13078" width="2.7109375" style="14" customWidth="1"/>
    <col min="13079" max="13080" width="10.7109375" style="14" customWidth="1"/>
    <col min="13081" max="13081" width="2.7109375" style="14" customWidth="1"/>
    <col min="13082" max="13083" width="10.7109375" style="14" customWidth="1"/>
    <col min="13084" max="13084" width="2.7109375" style="14" customWidth="1"/>
    <col min="13085" max="13086" width="10.7109375" style="14" customWidth="1"/>
    <col min="13087" max="13087" width="2.7109375" style="14" customWidth="1"/>
    <col min="13088" max="13089" width="10.7109375" style="14" customWidth="1"/>
    <col min="13090" max="13090" width="2.7109375" style="14" customWidth="1"/>
    <col min="13091" max="13092" width="10.7109375" style="14" customWidth="1"/>
    <col min="13093" max="13093" width="2.7109375" style="14" customWidth="1"/>
    <col min="13094" max="13095" width="10.7109375" style="14" customWidth="1"/>
    <col min="13096" max="13096" width="2.7109375" style="14" customWidth="1"/>
    <col min="13097" max="13098" width="10.7109375" style="14" customWidth="1"/>
    <col min="13099" max="13099" width="2.7109375" style="14" customWidth="1"/>
    <col min="13100" max="13101" width="10.7109375" style="14" customWidth="1"/>
    <col min="13102" max="13102" width="2.7109375" style="14" customWidth="1"/>
    <col min="13103" max="13104" width="10.7109375" style="14" customWidth="1"/>
    <col min="13105" max="13105" width="2.7109375" style="14" customWidth="1"/>
    <col min="13106" max="13107" width="10.7109375" style="14" customWidth="1"/>
    <col min="13108" max="13108" width="2.7109375" style="14" customWidth="1"/>
    <col min="13109" max="13110" width="10.7109375" style="14" customWidth="1"/>
    <col min="13111" max="13111" width="2.7109375" style="14" customWidth="1"/>
    <col min="13112" max="13113" width="10.7109375" style="14" customWidth="1"/>
    <col min="13114" max="13114" width="2.7109375" style="14" customWidth="1"/>
    <col min="13115" max="13116" width="10.7109375" style="14" customWidth="1"/>
    <col min="13117" max="13117" width="2.7109375" style="14" customWidth="1"/>
    <col min="13118" max="13119" width="10.7109375" style="14" customWidth="1"/>
    <col min="13120" max="13120" width="2.7109375" style="14" customWidth="1"/>
    <col min="13121" max="13122" width="10.7109375" style="14" customWidth="1"/>
    <col min="13123" max="13123" width="2.7109375" style="14" customWidth="1"/>
    <col min="13124" max="13125" width="10.7109375" style="14" customWidth="1"/>
    <col min="13126" max="13126" width="2.7109375" style="14" customWidth="1"/>
    <col min="13127" max="13128" width="10.7109375" style="14" customWidth="1"/>
    <col min="13129" max="13129" width="2.7109375" style="14" customWidth="1"/>
    <col min="13130" max="13131" width="10.7109375" style="14" customWidth="1"/>
    <col min="13132" max="13132" width="2.7109375" style="14" customWidth="1"/>
    <col min="13133" max="13134" width="10.7109375" style="14" customWidth="1"/>
    <col min="13135" max="13135" width="2.7109375" style="14" customWidth="1"/>
    <col min="13136" max="13137" width="10.7109375" style="14" customWidth="1"/>
    <col min="13138" max="13138" width="2.7109375" style="14" customWidth="1"/>
    <col min="13139" max="13140" width="10.7109375" style="14" customWidth="1"/>
    <col min="13141" max="13141" width="2.7109375" style="14" customWidth="1"/>
    <col min="13142" max="13143" width="10.7109375" style="14" customWidth="1"/>
    <col min="13144" max="13144" width="2.7109375" style="14" customWidth="1"/>
    <col min="13145" max="13146" width="10.7109375" style="14" customWidth="1"/>
    <col min="13147" max="13147" width="2.7109375" style="14" customWidth="1"/>
    <col min="13148" max="13149" width="10.7109375" style="14" customWidth="1"/>
    <col min="13150" max="13150" width="2.7109375" style="14" customWidth="1"/>
    <col min="13151" max="13152" width="10.7109375" style="14" customWidth="1"/>
    <col min="13153" max="13153" width="2.7109375" style="14" customWidth="1"/>
    <col min="13154" max="13155" width="10.7109375" style="14" customWidth="1"/>
    <col min="13156" max="13156" width="2.7109375" style="14" customWidth="1"/>
    <col min="13157" max="13158" width="10.7109375" style="14" customWidth="1"/>
    <col min="13159" max="13159" width="2.7109375" style="14" customWidth="1"/>
    <col min="13160" max="13161" width="10.7109375" style="14" customWidth="1"/>
    <col min="13162" max="13162" width="2.7109375" style="14" customWidth="1"/>
    <col min="13163" max="13164" width="10.7109375" style="14" customWidth="1"/>
    <col min="13165" max="13165" width="2.7109375" style="14" customWidth="1"/>
    <col min="13166" max="13167" width="10.7109375" style="14" customWidth="1"/>
    <col min="13168" max="13168" width="2.7109375" style="14" customWidth="1"/>
    <col min="13169" max="13170" width="10.7109375" style="14" customWidth="1"/>
    <col min="13171" max="13171" width="2.7109375" style="14" customWidth="1"/>
    <col min="13172" max="13173" width="10.7109375" style="14" customWidth="1"/>
    <col min="13174" max="13174" width="2.7109375" style="14" customWidth="1"/>
    <col min="13175" max="13176" width="10.7109375" style="14" customWidth="1"/>
    <col min="13177" max="13177" width="2.7109375" style="14" customWidth="1"/>
    <col min="13178" max="13179" width="10.7109375" style="14" customWidth="1"/>
    <col min="13180" max="13180" width="2.7109375" style="14" customWidth="1"/>
    <col min="13181" max="13182" width="10.7109375" style="14" customWidth="1"/>
    <col min="13183" max="13183" width="2.7109375" style="14" customWidth="1"/>
    <col min="13184" max="13185" width="10.7109375" style="14" customWidth="1"/>
    <col min="13186" max="13186" width="2.7109375" style="14" customWidth="1"/>
    <col min="13187" max="13188" width="10.7109375" style="14" customWidth="1"/>
    <col min="13189" max="13189" width="2.7109375" style="14" customWidth="1"/>
    <col min="13190" max="13191" width="10.7109375" style="14" customWidth="1"/>
    <col min="13192" max="13192" width="2.7109375" style="14" customWidth="1"/>
    <col min="13193" max="13194" width="10.7109375" style="14" customWidth="1"/>
    <col min="13195" max="13195" width="2.7109375" style="14" customWidth="1"/>
    <col min="13196" max="13197" width="10.7109375" style="14" customWidth="1"/>
    <col min="13198" max="13198" width="2.7109375" style="14" customWidth="1"/>
    <col min="13199" max="13200" width="10.7109375" style="14" customWidth="1"/>
    <col min="13201" max="13201" width="2.7109375" style="14" customWidth="1"/>
    <col min="13202" max="13203" width="10.7109375" style="14" customWidth="1"/>
    <col min="13204" max="13204" width="2.7109375" style="14" customWidth="1"/>
    <col min="13205" max="13206" width="10.7109375" style="14" customWidth="1"/>
    <col min="13207" max="13207" width="2.7109375" style="14" customWidth="1"/>
    <col min="13208" max="13209" width="10.7109375" style="14" customWidth="1"/>
    <col min="13210" max="13210" width="2.7109375" style="14" customWidth="1"/>
    <col min="13211" max="13212" width="10.7109375" style="14" customWidth="1"/>
    <col min="13213" max="13213" width="2.7109375" style="14" customWidth="1"/>
    <col min="13214" max="13215" width="10.7109375" style="14" customWidth="1"/>
    <col min="13216" max="13216" width="2.7109375" style="14" customWidth="1"/>
    <col min="13217" max="13218" width="10.7109375" style="14" customWidth="1"/>
    <col min="13219" max="13219" width="2.7109375" style="14" customWidth="1"/>
    <col min="13220" max="13221" width="10.7109375" style="14" customWidth="1"/>
    <col min="13222" max="13222" width="2.7109375" style="14" customWidth="1"/>
    <col min="13223" max="13224" width="10.7109375" style="14" customWidth="1"/>
    <col min="13225" max="13225" width="2.7109375" style="14" customWidth="1"/>
    <col min="13226" max="13227" width="10.7109375" style="14" customWidth="1"/>
    <col min="13228" max="13228" width="2.7109375" style="14" customWidth="1"/>
    <col min="13229" max="13230" width="10.7109375" style="14" customWidth="1"/>
    <col min="13231" max="13231" width="2.7109375" style="14" customWidth="1"/>
    <col min="13232" max="13233" width="10.7109375" style="14" customWidth="1"/>
    <col min="13234" max="13234" width="2.7109375" style="14" customWidth="1"/>
    <col min="13235" max="13236" width="10.7109375" style="14" customWidth="1"/>
    <col min="13237" max="13237" width="2.7109375" style="14" customWidth="1"/>
    <col min="13238" max="13239" width="10.7109375" style="14" customWidth="1"/>
    <col min="13240" max="13240" width="2.7109375" style="14" customWidth="1"/>
    <col min="13241" max="13242" width="10.7109375" style="14" customWidth="1"/>
    <col min="13243" max="13243" width="2.7109375" style="14" customWidth="1"/>
    <col min="13244" max="13245" width="10.7109375" style="14" customWidth="1"/>
    <col min="13246" max="13246" width="2.7109375" style="14" customWidth="1"/>
    <col min="13247" max="13248" width="10.7109375" style="14" customWidth="1"/>
    <col min="13249" max="13249" width="2.7109375" style="14" customWidth="1"/>
    <col min="13250" max="13251" width="10.7109375" style="14" customWidth="1"/>
    <col min="13252" max="13252" width="2.7109375" style="14" customWidth="1"/>
    <col min="13253" max="13254" width="10.7109375" style="14" customWidth="1"/>
    <col min="13255" max="13255" width="2.7109375" style="14" customWidth="1"/>
    <col min="13256" max="13257" width="10.7109375" style="14" customWidth="1"/>
    <col min="13258" max="13258" width="2.7109375" style="14" customWidth="1"/>
    <col min="13259" max="13260" width="10.7109375" style="14" customWidth="1"/>
    <col min="13261" max="13261" width="2.7109375" style="14" customWidth="1"/>
    <col min="13262" max="13263" width="10.7109375" style="14" customWidth="1"/>
    <col min="13264" max="13264" width="2.7109375" style="14" customWidth="1"/>
    <col min="13265" max="13266" width="10.7109375" style="14" customWidth="1"/>
    <col min="13267" max="13267" width="2.7109375" style="14" customWidth="1"/>
    <col min="13268" max="13269" width="10.7109375" style="14" customWidth="1"/>
    <col min="13270" max="13270" width="2.7109375" style="14" customWidth="1"/>
    <col min="13271" max="13272" width="10.7109375" style="14" customWidth="1"/>
    <col min="13273" max="13273" width="2.7109375" style="14" customWidth="1"/>
    <col min="13274" max="13275" width="10.7109375" style="14" customWidth="1"/>
    <col min="13276" max="13276" width="2.7109375" style="14" customWidth="1"/>
    <col min="13277" max="13278" width="10.7109375" style="14" customWidth="1"/>
    <col min="13279" max="13279" width="2.7109375" style="14" customWidth="1"/>
    <col min="13280" max="13281" width="10.7109375" style="14" customWidth="1"/>
    <col min="13282" max="13282" width="2.7109375" style="14" customWidth="1"/>
    <col min="13283" max="13284" width="10.7109375" style="14" customWidth="1"/>
    <col min="13285" max="13285" width="2.7109375" style="14" customWidth="1"/>
    <col min="13286" max="13287" width="10.7109375" style="14" customWidth="1"/>
    <col min="13288" max="13288" width="2.7109375" style="14" customWidth="1"/>
    <col min="13289" max="13290" width="10.7109375" style="14" customWidth="1"/>
    <col min="13291" max="13291" width="2.7109375" style="14" customWidth="1"/>
    <col min="13292" max="13293" width="10.7109375" style="14" customWidth="1"/>
    <col min="13294" max="13294" width="2.7109375" style="14" customWidth="1"/>
    <col min="13295" max="13296" width="10.7109375" style="14" customWidth="1"/>
    <col min="13297" max="13297" width="2.7109375" style="14" customWidth="1"/>
    <col min="13298" max="13299" width="10.7109375" style="14" customWidth="1"/>
    <col min="13300" max="13300" width="2.7109375" style="14" customWidth="1"/>
    <col min="13301" max="13302" width="10.7109375" style="14" customWidth="1"/>
    <col min="13303" max="13303" width="2.7109375" style="14" customWidth="1"/>
    <col min="13304" max="13305" width="10.7109375" style="14" customWidth="1"/>
    <col min="13306" max="13306" width="2.7109375" style="14" customWidth="1"/>
    <col min="13307" max="13308" width="10.7109375" style="14" customWidth="1"/>
    <col min="13309" max="13309" width="2.7109375" style="14" customWidth="1"/>
    <col min="13310" max="13311" width="10.7109375" style="14" customWidth="1"/>
    <col min="13312" max="13312" width="2.7109375" style="14" customWidth="1"/>
    <col min="13313" max="13314" width="10.7109375" style="14" customWidth="1"/>
    <col min="13315" max="13315" width="2.7109375" style="14" customWidth="1"/>
    <col min="13316" max="13317" width="10.7109375" style="14" customWidth="1"/>
    <col min="13318" max="13318" width="2.7109375" style="14" customWidth="1"/>
    <col min="13319" max="13320" width="10.7109375" style="14" customWidth="1"/>
    <col min="13321" max="13321" width="2.7109375" style="14" customWidth="1"/>
    <col min="13322" max="13323" width="10.7109375" style="14" customWidth="1"/>
    <col min="13324" max="13324" width="2.7109375" style="14" customWidth="1"/>
    <col min="13325" max="13326" width="10.7109375" style="14" customWidth="1"/>
    <col min="13327" max="13327" width="2.7109375" style="14" customWidth="1"/>
    <col min="13328" max="13329" width="10.7109375" style="14" customWidth="1"/>
    <col min="13330" max="13330" width="2.7109375" style="14" customWidth="1"/>
    <col min="13331" max="13332" width="10.7109375" style="14" customWidth="1"/>
    <col min="13333" max="13333" width="2.7109375" style="14" customWidth="1"/>
    <col min="13334" max="13335" width="10.7109375" style="14" customWidth="1"/>
    <col min="13336" max="13336" width="2.7109375" style="14" customWidth="1"/>
    <col min="13337" max="13338" width="10.7109375" style="14" customWidth="1"/>
    <col min="13339" max="13339" width="2.7109375" style="14" customWidth="1"/>
    <col min="13340" max="13341" width="10.7109375" style="14" customWidth="1"/>
    <col min="13342" max="13342" width="2.7109375" style="14" customWidth="1"/>
    <col min="13343" max="13344" width="10.7109375" style="14" customWidth="1"/>
    <col min="13345" max="13345" width="2.7109375" style="14" customWidth="1"/>
    <col min="13346" max="13347" width="10.7109375" style="14" customWidth="1"/>
    <col min="13348" max="13348" width="2.7109375" style="14" customWidth="1"/>
    <col min="13349" max="13350" width="10.7109375" style="14" customWidth="1"/>
    <col min="13351" max="13351" width="2.7109375" style="14" customWidth="1"/>
    <col min="13352" max="13353" width="10.7109375" style="14" customWidth="1"/>
    <col min="13354" max="13354" width="2.7109375" style="14" customWidth="1"/>
    <col min="13355" max="13356" width="10.7109375" style="14" customWidth="1"/>
    <col min="13357" max="13357" width="2.7109375" style="14" customWidth="1"/>
    <col min="13358" max="13359" width="10.7109375" style="14" customWidth="1"/>
    <col min="13360" max="13360" width="2.7109375" style="14" customWidth="1"/>
    <col min="13361" max="13362" width="10.7109375" style="14" customWidth="1"/>
    <col min="13363" max="13363" width="2.7109375" style="14" customWidth="1"/>
    <col min="13364" max="13365" width="10.7109375" style="14" customWidth="1"/>
    <col min="13366" max="13366" width="2.7109375" style="14" customWidth="1"/>
    <col min="13367" max="13368" width="10.7109375" style="14" customWidth="1"/>
    <col min="13369" max="13369" width="2.7109375" style="14" customWidth="1"/>
    <col min="13370" max="13371" width="10.7109375" style="14" customWidth="1"/>
    <col min="13372" max="13372" width="2.7109375" style="14" customWidth="1"/>
    <col min="13373" max="13374" width="10.7109375" style="14" customWidth="1"/>
    <col min="13375" max="13375" width="2.7109375" style="14" customWidth="1"/>
    <col min="13376" max="13377" width="10.7109375" style="14" customWidth="1"/>
    <col min="13378" max="13378" width="2.7109375" style="14" customWidth="1"/>
    <col min="13379" max="13380" width="10.7109375" style="14" customWidth="1"/>
    <col min="13381" max="13381" width="2.7109375" style="14" customWidth="1"/>
    <col min="13382" max="13383" width="10.7109375" style="14" customWidth="1"/>
    <col min="13384" max="13384" width="2.7109375" style="14" customWidth="1"/>
    <col min="13385" max="13386" width="10.7109375" style="14" customWidth="1"/>
    <col min="13387" max="13387" width="2.7109375" style="14" customWidth="1"/>
    <col min="13388" max="13389" width="10.7109375" style="14" customWidth="1"/>
    <col min="13390" max="13390" width="2.7109375" style="14" customWidth="1"/>
    <col min="13391" max="13392" width="10.7109375" style="14" customWidth="1"/>
    <col min="13393" max="13393" width="2.7109375" style="14" customWidth="1"/>
    <col min="13394" max="13395" width="10.7109375" style="14" customWidth="1"/>
    <col min="13396" max="13396" width="2.7109375" style="14" customWidth="1"/>
    <col min="13397" max="13398" width="10.7109375" style="14" customWidth="1"/>
    <col min="13399" max="13399" width="2.7109375" style="14" customWidth="1"/>
    <col min="13400" max="13401" width="10.7109375" style="14" customWidth="1"/>
    <col min="13402" max="13402" width="2.7109375" style="14" customWidth="1"/>
    <col min="13403" max="13404" width="10.7109375" style="14" customWidth="1"/>
    <col min="13405" max="13405" width="2.7109375" style="14" customWidth="1"/>
    <col min="13406" max="13407" width="10.7109375" style="14" customWidth="1"/>
    <col min="13408" max="13408" width="2.7109375" style="14" customWidth="1"/>
    <col min="13409" max="13410" width="10.7109375" style="14" customWidth="1"/>
    <col min="13411" max="13411" width="2.7109375" style="14" customWidth="1"/>
    <col min="13412" max="13413" width="10.7109375" style="14" customWidth="1"/>
    <col min="13414" max="13414" width="2.7109375" style="14" customWidth="1"/>
    <col min="13415" max="13416" width="10.7109375" style="14" customWidth="1"/>
    <col min="13417" max="13417" width="2.7109375" style="14" customWidth="1"/>
    <col min="13418" max="13419" width="10.7109375" style="14" customWidth="1"/>
    <col min="13420" max="13420" width="2.7109375" style="14" customWidth="1"/>
    <col min="13421" max="13422" width="10.7109375" style="14" customWidth="1"/>
    <col min="13423" max="13423" width="2.7109375" style="14" customWidth="1"/>
    <col min="13424" max="13425" width="10.7109375" style="14" customWidth="1"/>
    <col min="13426" max="13426" width="2.7109375" style="14" customWidth="1"/>
    <col min="13427" max="13428" width="10.7109375" style="14" customWidth="1"/>
    <col min="13429" max="13429" width="2.7109375" style="14" customWidth="1"/>
    <col min="13430" max="13431" width="10.7109375" style="14" customWidth="1"/>
    <col min="13432" max="13432" width="2.7109375" style="14" customWidth="1"/>
    <col min="13433" max="13434" width="10.7109375" style="14" customWidth="1"/>
    <col min="13435" max="13435" width="2.7109375" style="14" customWidth="1"/>
    <col min="13436" max="13437" width="10.7109375" style="14" customWidth="1"/>
    <col min="13438" max="13438" width="2.7109375" style="14" customWidth="1"/>
    <col min="13439" max="13440" width="10.7109375" style="14" customWidth="1"/>
    <col min="13441" max="13441" width="2.7109375" style="14" customWidth="1"/>
    <col min="13442" max="13443" width="10.7109375" style="14" customWidth="1"/>
    <col min="13444" max="13444" width="2.7109375" style="14" customWidth="1"/>
    <col min="13445" max="13446" width="10.7109375" style="14" customWidth="1"/>
    <col min="13447" max="13447" width="2.7109375" style="14" customWidth="1"/>
    <col min="13448" max="13449" width="10.7109375" style="14" customWidth="1"/>
    <col min="13450" max="13450" width="2.7109375" style="14" customWidth="1"/>
    <col min="13451" max="13452" width="10.7109375" style="14" customWidth="1"/>
    <col min="13453" max="13453" width="2.7109375" style="14" customWidth="1"/>
    <col min="13454" max="13455" width="10.7109375" style="14" customWidth="1"/>
    <col min="13456" max="13456" width="2.7109375" style="14" customWidth="1"/>
    <col min="13457" max="13458" width="10.7109375" style="14" customWidth="1"/>
    <col min="13459" max="13459" width="2.7109375" style="14" customWidth="1"/>
    <col min="13460" max="13461" width="10.7109375" style="14" customWidth="1"/>
    <col min="13462" max="13462" width="2.7109375" style="14" customWidth="1"/>
    <col min="13463" max="13464" width="10.7109375" style="14" customWidth="1"/>
    <col min="13465" max="13465" width="2.7109375" style="14" customWidth="1"/>
    <col min="13466" max="13467" width="10.7109375" style="14" customWidth="1"/>
    <col min="13468" max="13468" width="2.7109375" style="14" customWidth="1"/>
    <col min="13469" max="13470" width="10.7109375" style="14" customWidth="1"/>
    <col min="13471" max="13471" width="2.7109375" style="14" customWidth="1"/>
    <col min="13472" max="13473" width="10.7109375" style="14" customWidth="1"/>
    <col min="13474" max="13474" width="2.7109375" style="14" customWidth="1"/>
    <col min="13475" max="13476" width="10.7109375" style="14" customWidth="1"/>
    <col min="13477" max="13477" width="2.7109375" style="14" customWidth="1"/>
    <col min="13478" max="13479" width="10.7109375" style="14" customWidth="1"/>
    <col min="13480" max="13480" width="2.7109375" style="14" customWidth="1"/>
    <col min="13481" max="13482" width="10.7109375" style="14" customWidth="1"/>
    <col min="13483" max="13483" width="2.7109375" style="14" customWidth="1"/>
    <col min="13484" max="13485" width="10.7109375" style="14" customWidth="1"/>
    <col min="13486" max="13486" width="2.7109375" style="14" customWidth="1"/>
    <col min="13487" max="13488" width="10.7109375" style="14" customWidth="1"/>
    <col min="13489" max="13489" width="2.7109375" style="14" customWidth="1"/>
    <col min="13490" max="13491" width="10.7109375" style="14" customWidth="1"/>
    <col min="13492" max="13492" width="2.7109375" style="14" customWidth="1"/>
    <col min="13493" max="13494" width="10.7109375" style="14" customWidth="1"/>
    <col min="13495" max="13495" width="2.7109375" style="14" customWidth="1"/>
    <col min="13496" max="13497" width="10.7109375" style="14" customWidth="1"/>
    <col min="13498" max="13498" width="2.7109375" style="14" customWidth="1"/>
    <col min="13499" max="13500" width="10.7109375" style="14" customWidth="1"/>
    <col min="13501" max="13501" width="2.7109375" style="14" customWidth="1"/>
    <col min="13502" max="13503" width="10.7109375" style="14" customWidth="1"/>
    <col min="13504" max="13504" width="2.7109375" style="14" customWidth="1"/>
    <col min="13505" max="13506" width="10.7109375" style="14" customWidth="1"/>
    <col min="13507" max="13507" width="2.7109375" style="14" customWidth="1"/>
    <col min="13508" max="13509" width="10.7109375" style="14" customWidth="1"/>
    <col min="13510" max="13510" width="2.7109375" style="14" customWidth="1"/>
    <col min="13511" max="13512" width="10.7109375" style="14" customWidth="1"/>
    <col min="13513" max="13513" width="2.7109375" style="14" customWidth="1"/>
    <col min="13514" max="13515" width="10.7109375" style="14" customWidth="1"/>
    <col min="13516" max="13516" width="2.7109375" style="14" customWidth="1"/>
    <col min="13517" max="13518" width="10.7109375" style="14" customWidth="1"/>
    <col min="13519" max="13519" width="2.7109375" style="14" customWidth="1"/>
    <col min="13520" max="13521" width="10.7109375" style="14" customWidth="1"/>
    <col min="13522" max="13522" width="2.7109375" style="14" customWidth="1"/>
    <col min="13523" max="13524" width="10.7109375" style="14" customWidth="1"/>
    <col min="13525" max="13525" width="2.7109375" style="14" customWidth="1"/>
    <col min="13526" max="13527" width="10.7109375" style="14" customWidth="1"/>
    <col min="13528" max="13528" width="2.7109375" style="14" customWidth="1"/>
    <col min="13529" max="13530" width="10.7109375" style="14" customWidth="1"/>
    <col min="13531" max="13531" width="2.7109375" style="14" customWidth="1"/>
    <col min="13532" max="13533" width="10.7109375" style="14" customWidth="1"/>
    <col min="13534" max="13534" width="2.7109375" style="14" customWidth="1"/>
    <col min="13535" max="13536" width="10.7109375" style="14" customWidth="1"/>
    <col min="13537" max="13537" width="2.7109375" style="14" customWidth="1"/>
    <col min="13538" max="13539" width="10.7109375" style="14" customWidth="1"/>
    <col min="13540" max="13540" width="2.7109375" style="14" customWidth="1"/>
    <col min="13541" max="13542" width="10.7109375" style="14" customWidth="1"/>
    <col min="13543" max="13543" width="2.7109375" style="14" customWidth="1"/>
    <col min="13544" max="13545" width="10.7109375" style="14" customWidth="1"/>
    <col min="13546" max="13546" width="2.7109375" style="14" customWidth="1"/>
    <col min="13547" max="13548" width="10.7109375" style="14" customWidth="1"/>
    <col min="13549" max="13549" width="2.7109375" style="14" customWidth="1"/>
    <col min="13550" max="13551" width="10.7109375" style="14" customWidth="1"/>
    <col min="13552" max="13552" width="2.7109375" style="14" customWidth="1"/>
    <col min="13553" max="13554" width="10.7109375" style="14" customWidth="1"/>
    <col min="13555" max="13555" width="2.7109375" style="14" customWidth="1"/>
    <col min="13556" max="13557" width="10.7109375" style="14" customWidth="1"/>
    <col min="13558" max="13558" width="2.7109375" style="14" customWidth="1"/>
    <col min="13559" max="13560" width="10.7109375" style="14" customWidth="1"/>
    <col min="13561" max="13561" width="2.7109375" style="14" customWidth="1"/>
    <col min="13562" max="13563" width="10.7109375" style="14" customWidth="1"/>
    <col min="13564" max="13564" width="2.7109375" style="14" customWidth="1"/>
    <col min="13565" max="13566" width="10.7109375" style="14" customWidth="1"/>
    <col min="13567" max="13567" width="2.7109375" style="14" customWidth="1"/>
    <col min="13568" max="13569" width="10.7109375" style="14" customWidth="1"/>
    <col min="13570" max="13570" width="2.7109375" style="14" customWidth="1"/>
    <col min="13571" max="13572" width="10.7109375" style="14" customWidth="1"/>
    <col min="13573" max="13573" width="2.7109375" style="14" customWidth="1"/>
    <col min="13574" max="13575" width="10.7109375" style="14" customWidth="1"/>
    <col min="13576" max="13576" width="2.7109375" style="14" customWidth="1"/>
    <col min="13577" max="13578" width="10.7109375" style="14" customWidth="1"/>
    <col min="13579" max="13579" width="2.7109375" style="14" customWidth="1"/>
    <col min="13580" max="13581" width="10.7109375" style="14" customWidth="1"/>
    <col min="13582" max="13582" width="2.7109375" style="14" customWidth="1"/>
    <col min="13583" max="13584" width="10.7109375" style="14" customWidth="1"/>
    <col min="13585" max="13585" width="2.7109375" style="14" customWidth="1"/>
    <col min="13586" max="13587" width="10.7109375" style="14" customWidth="1"/>
    <col min="13588" max="13588" width="2.7109375" style="14" customWidth="1"/>
    <col min="13589" max="13590" width="10.7109375" style="14" customWidth="1"/>
    <col min="13591" max="13591" width="2.7109375" style="14" customWidth="1"/>
    <col min="13592" max="13593" width="10.7109375" style="14" customWidth="1"/>
    <col min="13594" max="13594" width="2.7109375" style="14" customWidth="1"/>
    <col min="13595" max="13596" width="10.7109375" style="14" customWidth="1"/>
    <col min="13597" max="13597" width="2.7109375" style="14" customWidth="1"/>
    <col min="13598" max="13599" width="10.7109375" style="14" customWidth="1"/>
    <col min="13600" max="13600" width="2.7109375" style="14" customWidth="1"/>
    <col min="13601" max="13602" width="10.7109375" style="14" customWidth="1"/>
    <col min="13603" max="13603" width="2.7109375" style="14" customWidth="1"/>
    <col min="13604" max="13605" width="10.7109375" style="14" customWidth="1"/>
    <col min="13606" max="13606" width="2.7109375" style="14" customWidth="1"/>
    <col min="13607" max="13608" width="10.7109375" style="14" customWidth="1"/>
    <col min="13609" max="13609" width="2.7109375" style="14" customWidth="1"/>
    <col min="13610" max="13611" width="10.7109375" style="14" customWidth="1"/>
    <col min="13612" max="13612" width="2.7109375" style="14" customWidth="1"/>
    <col min="13613" max="13614" width="10.7109375" style="14" customWidth="1"/>
    <col min="13615" max="13615" width="2.7109375" style="14" customWidth="1"/>
    <col min="13616" max="13617" width="10.7109375" style="14" customWidth="1"/>
    <col min="13618" max="13618" width="2.7109375" style="14" customWidth="1"/>
    <col min="13619" max="13620" width="10.7109375" style="14" customWidth="1"/>
    <col min="13621" max="13621" width="2.7109375" style="14" customWidth="1"/>
    <col min="13622" max="13623" width="10.7109375" style="14" customWidth="1"/>
    <col min="13624" max="13624" width="2.7109375" style="14" customWidth="1"/>
    <col min="13625" max="13626" width="10.7109375" style="14" customWidth="1"/>
    <col min="13627" max="13627" width="2.7109375" style="14" customWidth="1"/>
    <col min="13628" max="13629" width="10.7109375" style="14" customWidth="1"/>
    <col min="13630" max="13630" width="2.7109375" style="14" customWidth="1"/>
    <col min="13631" max="13632" width="10.7109375" style="14" customWidth="1"/>
    <col min="13633" max="13633" width="2.7109375" style="14" customWidth="1"/>
    <col min="13634" max="13635" width="10.7109375" style="14" customWidth="1"/>
    <col min="13636" max="13636" width="2.7109375" style="14" customWidth="1"/>
    <col min="13637" max="13638" width="10.7109375" style="14" customWidth="1"/>
    <col min="13639" max="13639" width="2.7109375" style="14" customWidth="1"/>
    <col min="13640" max="13641" width="10.7109375" style="14" customWidth="1"/>
    <col min="13642" max="13642" width="2.7109375" style="14" customWidth="1"/>
    <col min="13643" max="13644" width="10.7109375" style="14" customWidth="1"/>
    <col min="13645" max="13645" width="2.7109375" style="14" customWidth="1"/>
    <col min="13646" max="13647" width="10.7109375" style="14" customWidth="1"/>
    <col min="13648" max="13648" width="2.7109375" style="14" customWidth="1"/>
    <col min="13649" max="13650" width="10.7109375" style="14" customWidth="1"/>
    <col min="13651" max="13651" width="2.7109375" style="14" customWidth="1"/>
    <col min="13652" max="13653" width="10.7109375" style="14" customWidth="1"/>
    <col min="13654" max="13654" width="2.7109375" style="14" customWidth="1"/>
    <col min="13655" max="13656" width="10.7109375" style="14" customWidth="1"/>
    <col min="13657" max="13657" width="2.7109375" style="14" customWidth="1"/>
    <col min="13658" max="13659" width="10.7109375" style="14" customWidth="1"/>
    <col min="13660" max="13660" width="2.7109375" style="14" customWidth="1"/>
    <col min="13661" max="13662" width="10.7109375" style="14" customWidth="1"/>
    <col min="13663" max="13663" width="2.7109375" style="14" customWidth="1"/>
    <col min="13664" max="13665" width="10.7109375" style="14" customWidth="1"/>
    <col min="13666" max="13666" width="2.7109375" style="14" customWidth="1"/>
    <col min="13667" max="13668" width="10.7109375" style="14" customWidth="1"/>
    <col min="13669" max="13669" width="2.7109375" style="14" customWidth="1"/>
    <col min="13670" max="13671" width="10.7109375" style="14" customWidth="1"/>
    <col min="13672" max="13672" width="2.7109375" style="14" customWidth="1"/>
    <col min="13673" max="13674" width="10.7109375" style="14" customWidth="1"/>
    <col min="13675" max="13675" width="2.7109375" style="14" customWidth="1"/>
    <col min="13676" max="13677" width="10.7109375" style="14" customWidth="1"/>
    <col min="13678" max="13678" width="2.7109375" style="14" customWidth="1"/>
    <col min="13679" max="13680" width="10.7109375" style="14" customWidth="1"/>
    <col min="13681" max="13681" width="2.7109375" style="14" customWidth="1"/>
    <col min="13682" max="13683" width="10.7109375" style="14" customWidth="1"/>
    <col min="13684" max="13684" width="2.7109375" style="14" customWidth="1"/>
    <col min="13685" max="13686" width="10.7109375" style="14" customWidth="1"/>
    <col min="13687" max="13687" width="2.7109375" style="14" customWidth="1"/>
    <col min="13688" max="13689" width="10.7109375" style="14" customWidth="1"/>
    <col min="13690" max="13690" width="2.7109375" style="14" customWidth="1"/>
    <col min="13691" max="13692" width="10.7109375" style="14" customWidth="1"/>
    <col min="13693" max="13693" width="2.7109375" style="14" customWidth="1"/>
    <col min="13694" max="13695" width="10.7109375" style="14" customWidth="1"/>
    <col min="13696" max="13696" width="2.7109375" style="14" customWidth="1"/>
    <col min="13697" max="13698" width="10.7109375" style="14" customWidth="1"/>
    <col min="13699" max="13699" width="2.7109375" style="14" customWidth="1"/>
    <col min="13700" max="13701" width="10.7109375" style="14" customWidth="1"/>
    <col min="13702" max="13702" width="2.7109375" style="14" customWidth="1"/>
    <col min="13703" max="13704" width="10.7109375" style="14" customWidth="1"/>
    <col min="13705" max="13705" width="2.7109375" style="14" customWidth="1"/>
    <col min="13706" max="13707" width="10.7109375" style="14" customWidth="1"/>
    <col min="13708" max="13708" width="2.7109375" style="14" customWidth="1"/>
    <col min="13709" max="13710" width="10.7109375" style="14" customWidth="1"/>
    <col min="13711" max="13711" width="2.7109375" style="14" customWidth="1"/>
    <col min="13712" max="13713" width="10.7109375" style="14" customWidth="1"/>
    <col min="13714" max="13714" width="2.7109375" style="14" customWidth="1"/>
    <col min="13715" max="13716" width="10.7109375" style="14" customWidth="1"/>
    <col min="13717" max="13717" width="2.7109375" style="14" customWidth="1"/>
    <col min="13718" max="13719" width="10.7109375" style="14" customWidth="1"/>
    <col min="13720" max="13720" width="2.7109375" style="14" customWidth="1"/>
    <col min="13721" max="13722" width="10.7109375" style="14" customWidth="1"/>
    <col min="13723" max="13723" width="2.7109375" style="14" customWidth="1"/>
    <col min="13724" max="13725" width="10.7109375" style="14" customWidth="1"/>
    <col min="13726" max="13726" width="2.7109375" style="14" customWidth="1"/>
    <col min="13727" max="13728" width="10.7109375" style="14" customWidth="1"/>
    <col min="13729" max="13729" width="2.7109375" style="14" customWidth="1"/>
    <col min="13730" max="13731" width="10.7109375" style="14" customWidth="1"/>
    <col min="13732" max="13732" width="2.7109375" style="14" customWidth="1"/>
    <col min="13733" max="13734" width="10.7109375" style="14" customWidth="1"/>
    <col min="13735" max="13735" width="2.7109375" style="14" customWidth="1"/>
    <col min="13736" max="13737" width="10.7109375" style="14" customWidth="1"/>
    <col min="13738" max="13738" width="2.7109375" style="14" customWidth="1"/>
    <col min="13739" max="13740" width="10.7109375" style="14" customWidth="1"/>
    <col min="13741" max="13741" width="2.7109375" style="14" customWidth="1"/>
    <col min="13742" max="13743" width="10.7109375" style="14" customWidth="1"/>
    <col min="13744" max="13744" width="2.7109375" style="14" customWidth="1"/>
    <col min="13745" max="13746" width="10.7109375" style="14" customWidth="1"/>
    <col min="13747" max="13747" width="2.7109375" style="14" customWidth="1"/>
    <col min="13748" max="13749" width="10.7109375" style="14" customWidth="1"/>
    <col min="13750" max="13750" width="2.7109375" style="14" customWidth="1"/>
    <col min="13751" max="13752" width="10.7109375" style="14" customWidth="1"/>
    <col min="13753" max="13753" width="2.7109375" style="14" customWidth="1"/>
    <col min="13754" max="13755" width="10.7109375" style="14" customWidth="1"/>
    <col min="13756" max="13756" width="2.7109375" style="14" customWidth="1"/>
    <col min="13757" max="13758" width="10.7109375" style="14" customWidth="1"/>
    <col min="13759" max="13759" width="2.7109375" style="14" customWidth="1"/>
    <col min="13760" max="13761" width="10.7109375" style="14" customWidth="1"/>
    <col min="13762" max="13762" width="2.7109375" style="14" customWidth="1"/>
    <col min="13763" max="13764" width="10.7109375" style="14" customWidth="1"/>
    <col min="13765" max="13765" width="2.7109375" style="14" customWidth="1"/>
    <col min="13766" max="13767" width="10.7109375" style="14" customWidth="1"/>
    <col min="13768" max="13768" width="2.7109375" style="14" customWidth="1"/>
    <col min="13769" max="13770" width="10.7109375" style="14" customWidth="1"/>
    <col min="13771" max="13771" width="2.7109375" style="14" customWidth="1"/>
    <col min="13772" max="13773" width="10.7109375" style="14" customWidth="1"/>
    <col min="13774" max="13774" width="2.7109375" style="14" customWidth="1"/>
    <col min="13775" max="13776" width="10.7109375" style="14" customWidth="1"/>
    <col min="13777" max="13777" width="2.7109375" style="14" customWidth="1"/>
    <col min="13778" max="13779" width="10.7109375" style="14" customWidth="1"/>
    <col min="13780" max="13780" width="2.7109375" style="14" customWidth="1"/>
    <col min="13781" max="13782" width="10.7109375" style="14" customWidth="1"/>
    <col min="13783" max="13783" width="2.7109375" style="14" customWidth="1"/>
    <col min="13784" max="13785" width="10.7109375" style="14" customWidth="1"/>
    <col min="13786" max="13786" width="2.7109375" style="14" customWidth="1"/>
    <col min="13787" max="13788" width="10.7109375" style="14" customWidth="1"/>
    <col min="13789" max="13789" width="2.7109375" style="14" customWidth="1"/>
    <col min="13790" max="13791" width="10.7109375" style="14" customWidth="1"/>
    <col min="13792" max="13792" width="2.7109375" style="14" customWidth="1"/>
    <col min="13793" max="13794" width="10.7109375" style="14" customWidth="1"/>
    <col min="13795" max="13795" width="2.7109375" style="14" customWidth="1"/>
    <col min="13796" max="13797" width="10.7109375" style="14" customWidth="1"/>
    <col min="13798" max="13798" width="2.7109375" style="14" customWidth="1"/>
    <col min="13799" max="13800" width="10.7109375" style="14" customWidth="1"/>
    <col min="13801" max="13801" width="2.7109375" style="14" customWidth="1"/>
    <col min="13802" max="13803" width="10.7109375" style="14" customWidth="1"/>
    <col min="13804" max="13804" width="2.7109375" style="14" customWidth="1"/>
    <col min="13805" max="13806" width="10.7109375" style="14" customWidth="1"/>
    <col min="13807" max="13807" width="2.7109375" style="14" customWidth="1"/>
    <col min="13808" max="13809" width="10.7109375" style="14" customWidth="1"/>
    <col min="13810" max="13810" width="2.7109375" style="14" customWidth="1"/>
    <col min="13811" max="13812" width="10.7109375" style="14" customWidth="1"/>
    <col min="13813" max="13813" width="2.7109375" style="14" customWidth="1"/>
    <col min="13814" max="13815" width="10.7109375" style="14" customWidth="1"/>
    <col min="13816" max="13816" width="2.7109375" style="14" customWidth="1"/>
    <col min="13817" max="13818" width="10.7109375" style="14" customWidth="1"/>
    <col min="13819" max="13819" width="2.7109375" style="14" customWidth="1"/>
    <col min="13820" max="13821" width="10.7109375" style="14" customWidth="1"/>
    <col min="13822" max="13822" width="2.7109375" style="14" customWidth="1"/>
    <col min="13823" max="13824" width="10.7109375" style="14" customWidth="1"/>
    <col min="13825" max="13825" width="2.7109375" style="14" customWidth="1"/>
    <col min="13826" max="13827" width="10.7109375" style="14" customWidth="1"/>
    <col min="13828" max="13828" width="2.7109375" style="14" customWidth="1"/>
    <col min="13829" max="13830" width="10.7109375" style="14" customWidth="1"/>
    <col min="13831" max="13831" width="2.7109375" style="14" customWidth="1"/>
    <col min="13832" max="13833" width="10.7109375" style="14" customWidth="1"/>
    <col min="13834" max="13834" width="2.7109375" style="14" customWidth="1"/>
    <col min="13835" max="13836" width="10.7109375" style="14" customWidth="1"/>
    <col min="13837" max="13837" width="2.7109375" style="14" customWidth="1"/>
    <col min="13838" max="13839" width="10.7109375" style="14" customWidth="1"/>
    <col min="13840" max="13840" width="2.7109375" style="14" customWidth="1"/>
    <col min="13841" max="13842" width="10.7109375" style="14" customWidth="1"/>
    <col min="13843" max="13843" width="2.7109375" style="14" customWidth="1"/>
    <col min="13844" max="13845" width="10.7109375" style="14" customWidth="1"/>
    <col min="13846" max="13846" width="2.7109375" style="14" customWidth="1"/>
    <col min="13847" max="13848" width="10.7109375" style="14" customWidth="1"/>
    <col min="13849" max="13849" width="2.7109375" style="14" customWidth="1"/>
    <col min="13850" max="13851" width="10.7109375" style="14" customWidth="1"/>
    <col min="13852" max="13852" width="2.7109375" style="14" customWidth="1"/>
    <col min="13853" max="13854" width="10.7109375" style="14" customWidth="1"/>
    <col min="13855" max="13855" width="2.7109375" style="14" customWidth="1"/>
    <col min="13856" max="13857" width="10.7109375" style="14" customWidth="1"/>
    <col min="13858" max="13858" width="2.7109375" style="14" customWidth="1"/>
    <col min="13859" max="13860" width="10.7109375" style="14" customWidth="1"/>
    <col min="13861" max="13861" width="2.7109375" style="14" customWidth="1"/>
    <col min="13862" max="13863" width="10.7109375" style="14" customWidth="1"/>
    <col min="13864" max="13864" width="2.7109375" style="14" customWidth="1"/>
    <col min="13865" max="13866" width="10.7109375" style="14" customWidth="1"/>
    <col min="13867" max="13867" width="2.7109375" style="14" customWidth="1"/>
    <col min="13868" max="13869" width="10.7109375" style="14" customWidth="1"/>
    <col min="13870" max="13870" width="2.7109375" style="14" customWidth="1"/>
    <col min="13871" max="13872" width="10.7109375" style="14" customWidth="1"/>
    <col min="13873" max="13873" width="2.7109375" style="14" customWidth="1"/>
    <col min="13874" max="13875" width="10.7109375" style="14" customWidth="1"/>
    <col min="13876" max="13876" width="2.7109375" style="14" customWidth="1"/>
    <col min="13877" max="13878" width="10.7109375" style="14" customWidth="1"/>
    <col min="13879" max="13879" width="2.7109375" style="14" customWidth="1"/>
    <col min="13880" max="13881" width="10.7109375" style="14" customWidth="1"/>
    <col min="13882" max="13882" width="2.7109375" style="14" customWidth="1"/>
    <col min="13883" max="13884" width="10.7109375" style="14" customWidth="1"/>
    <col min="13885" max="13885" width="2.7109375" style="14" customWidth="1"/>
    <col min="13886" max="13887" width="10.7109375" style="14" customWidth="1"/>
    <col min="13888" max="13888" width="2.7109375" style="14" customWidth="1"/>
    <col min="13889" max="13890" width="10.7109375" style="14" customWidth="1"/>
    <col min="13891" max="13891" width="2.7109375" style="14" customWidth="1"/>
    <col min="13892" max="13893" width="10.7109375" style="14" customWidth="1"/>
    <col min="13894" max="13894" width="2.7109375" style="14" customWidth="1"/>
    <col min="13895" max="13896" width="10.7109375" style="14" customWidth="1"/>
    <col min="13897" max="13897" width="2.7109375" style="14" customWidth="1"/>
    <col min="13898" max="13899" width="10.7109375" style="14" customWidth="1"/>
    <col min="13900" max="13900" width="2.7109375" style="14" customWidth="1"/>
    <col min="13901" max="13902" width="10.7109375" style="14" customWidth="1"/>
    <col min="13903" max="13903" width="2.7109375" style="14" customWidth="1"/>
    <col min="13904" max="13905" width="10.7109375" style="14" customWidth="1"/>
    <col min="13906" max="13906" width="2.7109375" style="14" customWidth="1"/>
    <col min="13907" max="13908" width="10.7109375" style="14" customWidth="1"/>
    <col min="13909" max="13909" width="2.7109375" style="14" customWidth="1"/>
    <col min="13910" max="13911" width="10.7109375" style="14" customWidth="1"/>
    <col min="13912" max="13912" width="2.7109375" style="14" customWidth="1"/>
    <col min="13913" max="13914" width="10.7109375" style="14" customWidth="1"/>
    <col min="13915" max="13915" width="2.7109375" style="14" customWidth="1"/>
    <col min="13916" max="13917" width="10.7109375" style="14" customWidth="1"/>
    <col min="13918" max="13918" width="2.7109375" style="14" customWidth="1"/>
    <col min="13919" max="13920" width="10.7109375" style="14" customWidth="1"/>
    <col min="13921" max="13921" width="2.7109375" style="14" customWidth="1"/>
    <col min="13922" max="13923" width="10.7109375" style="14" customWidth="1"/>
    <col min="13924" max="13924" width="2.7109375" style="14" customWidth="1"/>
    <col min="13925" max="13926" width="10.7109375" style="14" customWidth="1"/>
    <col min="13927" max="13927" width="2.7109375" style="14" customWidth="1"/>
    <col min="13928" max="13929" width="10.7109375" style="14" customWidth="1"/>
    <col min="13930" max="13930" width="2.7109375" style="14" customWidth="1"/>
    <col min="13931" max="13932" width="10.7109375" style="14" customWidth="1"/>
    <col min="13933" max="13933" width="2.7109375" style="14" customWidth="1"/>
    <col min="13934" max="13935" width="10.7109375" style="14" customWidth="1"/>
    <col min="13936" max="13936" width="2.7109375" style="14" customWidth="1"/>
    <col min="13937" max="13938" width="10.7109375" style="14" customWidth="1"/>
    <col min="13939" max="13939" width="2.7109375" style="14" customWidth="1"/>
    <col min="13940" max="13941" width="10.7109375" style="14" customWidth="1"/>
    <col min="13942" max="13942" width="2.7109375" style="14" customWidth="1"/>
    <col min="13943" max="13944" width="10.7109375" style="14" customWidth="1"/>
    <col min="13945" max="13945" width="2.7109375" style="14" customWidth="1"/>
    <col min="13946" max="13947" width="10.7109375" style="14" customWidth="1"/>
    <col min="13948" max="13948" width="2.7109375" style="14" customWidth="1"/>
    <col min="13949" max="13950" width="10.7109375" style="14" customWidth="1"/>
    <col min="13951" max="13951" width="2.7109375" style="14" customWidth="1"/>
    <col min="13952" max="13953" width="10.7109375" style="14" customWidth="1"/>
    <col min="13954" max="13954" width="2.7109375" style="14" customWidth="1"/>
    <col min="13955" max="13956" width="10.7109375" style="14" customWidth="1"/>
    <col min="13957" max="13957" width="2.7109375" style="14" customWidth="1"/>
    <col min="13958" max="13959" width="10.7109375" style="14" customWidth="1"/>
    <col min="13960" max="13960" width="2.7109375" style="14" customWidth="1"/>
    <col min="13961" max="13962" width="10.7109375" style="14" customWidth="1"/>
    <col min="13963" max="13963" width="2.7109375" style="14" customWidth="1"/>
    <col min="13964" max="13965" width="10.7109375" style="14" customWidth="1"/>
    <col min="13966" max="13966" width="2.7109375" style="14" customWidth="1"/>
    <col min="13967" max="13968" width="10.7109375" style="14" customWidth="1"/>
    <col min="13969" max="13969" width="2.7109375" style="14" customWidth="1"/>
    <col min="13970" max="13971" width="10.7109375" style="14" customWidth="1"/>
    <col min="13972" max="13972" width="2.7109375" style="14" customWidth="1"/>
    <col min="13973" max="13974" width="10.7109375" style="14" customWidth="1"/>
    <col min="13975" max="13975" width="2.7109375" style="14" customWidth="1"/>
    <col min="13976" max="13977" width="10.7109375" style="14" customWidth="1"/>
    <col min="13978" max="13978" width="2.7109375" style="14" customWidth="1"/>
    <col min="13979" max="13980" width="10.7109375" style="14" customWidth="1"/>
    <col min="13981" max="13981" width="2.7109375" style="14" customWidth="1"/>
    <col min="13982" max="13983" width="10.7109375" style="14" customWidth="1"/>
    <col min="13984" max="13984" width="2.7109375" style="14" customWidth="1"/>
    <col min="13985" max="13986" width="10.7109375" style="14" customWidth="1"/>
    <col min="13987" max="13987" width="2.7109375" style="14" customWidth="1"/>
    <col min="13988" max="13989" width="10.7109375" style="14" customWidth="1"/>
    <col min="13990" max="13990" width="2.7109375" style="14" customWidth="1"/>
    <col min="13991" max="13992" width="10.7109375" style="14" customWidth="1"/>
    <col min="13993" max="13993" width="2.7109375" style="14" customWidth="1"/>
    <col min="13994" max="13995" width="10.7109375" style="14" customWidth="1"/>
    <col min="13996" max="13996" width="2.7109375" style="14" customWidth="1"/>
    <col min="13997" max="13998" width="10.7109375" style="14" customWidth="1"/>
    <col min="13999" max="13999" width="2.7109375" style="14" customWidth="1"/>
    <col min="14000" max="14001" width="10.7109375" style="14" customWidth="1"/>
    <col min="14002" max="14002" width="2.7109375" style="14" customWidth="1"/>
    <col min="14003" max="14004" width="10.7109375" style="14" customWidth="1"/>
    <col min="14005" max="14005" width="2.7109375" style="14" customWidth="1"/>
    <col min="14006" max="14007" width="10.7109375" style="14" customWidth="1"/>
    <col min="14008" max="14008" width="2.7109375" style="14" customWidth="1"/>
    <col min="14009" max="14010" width="10.7109375" style="14" customWidth="1"/>
    <col min="14011" max="14011" width="2.7109375" style="14" customWidth="1"/>
    <col min="14012" max="14013" width="10.7109375" style="14" customWidth="1"/>
    <col min="14014" max="14014" width="2.7109375" style="14" customWidth="1"/>
    <col min="14015" max="14016" width="10.7109375" style="14" customWidth="1"/>
    <col min="14017" max="14017" width="2.7109375" style="14" customWidth="1"/>
    <col min="14018" max="14019" width="10.7109375" style="14" customWidth="1"/>
    <col min="14020" max="14020" width="2.7109375" style="14" customWidth="1"/>
    <col min="14021" max="14022" width="10.7109375" style="14" customWidth="1"/>
    <col min="14023" max="14023" width="2.7109375" style="14" customWidth="1"/>
    <col min="14024" max="14025" width="10.7109375" style="14" customWidth="1"/>
    <col min="14026" max="14026" width="2.7109375" style="14" customWidth="1"/>
    <col min="14027" max="14028" width="10.7109375" style="14" customWidth="1"/>
    <col min="14029" max="14029" width="2.7109375" style="14" customWidth="1"/>
    <col min="14030" max="14031" width="10.7109375" style="14" customWidth="1"/>
    <col min="14032" max="14032" width="2.7109375" style="14" customWidth="1"/>
    <col min="14033" max="14034" width="10.7109375" style="14" customWidth="1"/>
    <col min="14035" max="14035" width="2.7109375" style="14" customWidth="1"/>
    <col min="14036" max="14037" width="10.7109375" style="14" customWidth="1"/>
    <col min="14038" max="14038" width="2.7109375" style="14" customWidth="1"/>
    <col min="14039" max="14040" width="10.7109375" style="14" customWidth="1"/>
    <col min="14041" max="14041" width="2.7109375" style="14" customWidth="1"/>
    <col min="14042" max="14043" width="10.7109375" style="14" customWidth="1"/>
    <col min="14044" max="14044" width="2.7109375" style="14" customWidth="1"/>
    <col min="14045" max="14046" width="10.7109375" style="14" customWidth="1"/>
    <col min="14047" max="14047" width="2.7109375" style="14" customWidth="1"/>
    <col min="14048" max="14049" width="10.7109375" style="14" customWidth="1"/>
    <col min="14050" max="14050" width="2.7109375" style="14" customWidth="1"/>
    <col min="14051" max="14052" width="10.7109375" style="14" customWidth="1"/>
    <col min="14053" max="14053" width="2.7109375" style="14" customWidth="1"/>
    <col min="14054" max="14055" width="10.7109375" style="14" customWidth="1"/>
    <col min="14056" max="14056" width="2.7109375" style="14" customWidth="1"/>
    <col min="14057" max="14058" width="10.7109375" style="14" customWidth="1"/>
    <col min="14059" max="14059" width="2.7109375" style="14" customWidth="1"/>
    <col min="14060" max="14061" width="10.7109375" style="14" customWidth="1"/>
    <col min="14062" max="14062" width="2.7109375" style="14" customWidth="1"/>
    <col min="14063" max="14064" width="10.7109375" style="14" customWidth="1"/>
    <col min="14065" max="14065" width="2.7109375" style="14" customWidth="1"/>
    <col min="14066" max="14067" width="10.7109375" style="14" customWidth="1"/>
    <col min="14068" max="14068" width="2.7109375" style="14" customWidth="1"/>
    <col min="14069" max="14070" width="10.7109375" style="14" customWidth="1"/>
    <col min="14071" max="14071" width="2.7109375" style="14" customWidth="1"/>
    <col min="14072" max="14073" width="10.7109375" style="14" customWidth="1"/>
    <col min="14074" max="14074" width="2.7109375" style="14" customWidth="1"/>
    <col min="14075" max="14076" width="10.7109375" style="14" customWidth="1"/>
    <col min="14077" max="14077" width="2.7109375" style="14" customWidth="1"/>
    <col min="14078" max="14079" width="10.7109375" style="14" customWidth="1"/>
    <col min="14080" max="14080" width="2.7109375" style="14" customWidth="1"/>
    <col min="14081" max="14082" width="10.7109375" style="14" customWidth="1"/>
    <col min="14083" max="14083" width="2.7109375" style="14" customWidth="1"/>
    <col min="14084" max="14085" width="10.7109375" style="14" customWidth="1"/>
    <col min="14086" max="14086" width="2.7109375" style="14" customWidth="1"/>
    <col min="14087" max="14088" width="10.7109375" style="14" customWidth="1"/>
    <col min="14089" max="14089" width="2.7109375" style="14" customWidth="1"/>
    <col min="14090" max="14091" width="10.7109375" style="14" customWidth="1"/>
    <col min="14092" max="14092" width="2.7109375" style="14" customWidth="1"/>
    <col min="14093" max="14094" width="10.7109375" style="14" customWidth="1"/>
    <col min="14095" max="14095" width="2.7109375" style="14" customWidth="1"/>
    <col min="14096" max="14097" width="10.7109375" style="14" customWidth="1"/>
    <col min="14098" max="14098" width="2.7109375" style="14" customWidth="1"/>
    <col min="14099" max="14100" width="10.7109375" style="14" customWidth="1"/>
    <col min="14101" max="14101" width="2.7109375" style="14" customWidth="1"/>
    <col min="14102" max="14103" width="10.7109375" style="14" customWidth="1"/>
    <col min="14104" max="14104" width="2.7109375" style="14" customWidth="1"/>
    <col min="14105" max="14106" width="10.7109375" style="14" customWidth="1"/>
    <col min="14107" max="14107" width="2.7109375" style="14" customWidth="1"/>
    <col min="14108" max="14109" width="10.7109375" style="14" customWidth="1"/>
    <col min="14110" max="14110" width="2.7109375" style="14" customWidth="1"/>
    <col min="14111" max="14112" width="10.7109375" style="14" customWidth="1"/>
    <col min="14113" max="14113" width="2.7109375" style="14" customWidth="1"/>
    <col min="14114" max="14115" width="10.7109375" style="14" customWidth="1"/>
    <col min="14116" max="14116" width="2.7109375" style="14" customWidth="1"/>
    <col min="14117" max="14118" width="10.7109375" style="14" customWidth="1"/>
    <col min="14119" max="14119" width="2.7109375" style="14" customWidth="1"/>
    <col min="14120" max="14121" width="10.7109375" style="14" customWidth="1"/>
    <col min="14122" max="14122" width="2.7109375" style="14" customWidth="1"/>
    <col min="14123" max="14124" width="10.7109375" style="14" customWidth="1"/>
    <col min="14125" max="14125" width="2.7109375" style="14" customWidth="1"/>
    <col min="14126" max="14127" width="10.7109375" style="14" customWidth="1"/>
    <col min="14128" max="14128" width="2.7109375" style="14" customWidth="1"/>
    <col min="14129" max="14130" width="10.7109375" style="14" customWidth="1"/>
    <col min="14131" max="14131" width="2.7109375" style="14" customWidth="1"/>
    <col min="14132" max="14133" width="10.7109375" style="14" customWidth="1"/>
    <col min="14134" max="14134" width="2.7109375" style="14" customWidth="1"/>
    <col min="14135" max="14136" width="10.7109375" style="14" customWidth="1"/>
    <col min="14137" max="14137" width="2.7109375" style="14" customWidth="1"/>
    <col min="14138" max="14139" width="10.7109375" style="14" customWidth="1"/>
    <col min="14140" max="14140" width="2.7109375" style="14" customWidth="1"/>
    <col min="14141" max="14142" width="10.7109375" style="14" customWidth="1"/>
    <col min="14143" max="14143" width="2.7109375" style="14" customWidth="1"/>
    <col min="14144" max="14145" width="10.7109375" style="14" customWidth="1"/>
    <col min="14146" max="14146" width="2.7109375" style="14" customWidth="1"/>
    <col min="14147" max="14148" width="10.7109375" style="14" customWidth="1"/>
    <col min="14149" max="14149" width="2.7109375" style="14" customWidth="1"/>
    <col min="14150" max="14151" width="10.7109375" style="14" customWidth="1"/>
    <col min="14152" max="14152" width="2.7109375" style="14" customWidth="1"/>
    <col min="14153" max="14154" width="10.7109375" style="14" customWidth="1"/>
    <col min="14155" max="14155" width="2.7109375" style="14" customWidth="1"/>
    <col min="14156" max="14157" width="10.7109375" style="14" customWidth="1"/>
    <col min="14158" max="14158" width="2.7109375" style="14" customWidth="1"/>
    <col min="14159" max="14160" width="10.7109375" style="14" customWidth="1"/>
    <col min="14161" max="14161" width="2.7109375" style="14" customWidth="1"/>
    <col min="14162" max="14163" width="10.7109375" style="14" customWidth="1"/>
    <col min="14164" max="14164" width="2.7109375" style="14" customWidth="1"/>
    <col min="14165" max="14166" width="10.7109375" style="14" customWidth="1"/>
    <col min="14167" max="14167" width="2.7109375" style="14" customWidth="1"/>
    <col min="14168" max="14169" width="10.7109375" style="14" customWidth="1"/>
    <col min="14170" max="14170" width="2.7109375" style="14" customWidth="1"/>
    <col min="14171" max="14172" width="10.7109375" style="14" customWidth="1"/>
    <col min="14173" max="14173" width="2.7109375" style="14" customWidth="1"/>
    <col min="14174" max="14175" width="10.7109375" style="14" customWidth="1"/>
    <col min="14176" max="14176" width="2.7109375" style="14" customWidth="1"/>
    <col min="14177" max="14178" width="10.7109375" style="14" customWidth="1"/>
    <col min="14179" max="14179" width="2.7109375" style="14" customWidth="1"/>
    <col min="14180" max="14181" width="10.7109375" style="14" customWidth="1"/>
    <col min="14182" max="14182" width="2.7109375" style="14" customWidth="1"/>
    <col min="14183" max="14184" width="10.7109375" style="14" customWidth="1"/>
    <col min="14185" max="14185" width="2.7109375" style="14" customWidth="1"/>
    <col min="14186" max="14187" width="10.7109375" style="14" customWidth="1"/>
    <col min="14188" max="14188" width="2.7109375" style="14" customWidth="1"/>
    <col min="14189" max="14190" width="10.7109375" style="14" customWidth="1"/>
    <col min="14191" max="14191" width="2.7109375" style="14" customWidth="1"/>
    <col min="14192" max="14193" width="10.7109375" style="14" customWidth="1"/>
    <col min="14194" max="14194" width="2.7109375" style="14" customWidth="1"/>
    <col min="14195" max="14196" width="10.7109375" style="14" customWidth="1"/>
    <col min="14197" max="14197" width="2.7109375" style="14" customWidth="1"/>
    <col min="14198" max="14199" width="10.7109375" style="14" customWidth="1"/>
    <col min="14200" max="14200" width="2.7109375" style="14" customWidth="1"/>
    <col min="14201" max="14202" width="10.7109375" style="14" customWidth="1"/>
    <col min="14203" max="14203" width="2.7109375" style="14" customWidth="1"/>
    <col min="14204" max="14205" width="10.7109375" style="14" customWidth="1"/>
    <col min="14206" max="14206" width="2.7109375" style="14" customWidth="1"/>
    <col min="14207" max="14208" width="10.7109375" style="14" customWidth="1"/>
    <col min="14209" max="14209" width="2.7109375" style="14" customWidth="1"/>
    <col min="14210" max="14211" width="10.7109375" style="14" customWidth="1"/>
    <col min="14212" max="14212" width="2.7109375" style="14" customWidth="1"/>
    <col min="14213" max="14214" width="10.7109375" style="14" customWidth="1"/>
    <col min="14215" max="14215" width="2.7109375" style="14" customWidth="1"/>
    <col min="14216" max="14217" width="10.7109375" style="14" customWidth="1"/>
    <col min="14218" max="14218" width="2.7109375" style="14" customWidth="1"/>
    <col min="14219" max="14220" width="10.7109375" style="14" customWidth="1"/>
    <col min="14221" max="14221" width="2.7109375" style="14" customWidth="1"/>
    <col min="14222" max="14223" width="10.7109375" style="14" customWidth="1"/>
    <col min="14224" max="14224" width="2.7109375" style="14" customWidth="1"/>
    <col min="14225" max="14226" width="10.7109375" style="14" customWidth="1"/>
    <col min="14227" max="14227" width="2.7109375" style="14" customWidth="1"/>
    <col min="14228" max="14229" width="10.7109375" style="14" customWidth="1"/>
    <col min="14230" max="14230" width="2.7109375" style="14" customWidth="1"/>
    <col min="14231" max="14232" width="10.7109375" style="14" customWidth="1"/>
    <col min="14233" max="14233" width="2.7109375" style="14" customWidth="1"/>
    <col min="14234" max="14235" width="10.7109375" style="14" customWidth="1"/>
    <col min="14236" max="14236" width="2.7109375" style="14" customWidth="1"/>
    <col min="14237" max="14238" width="10.7109375" style="14" customWidth="1"/>
    <col min="14239" max="14239" width="2.7109375" style="14" customWidth="1"/>
    <col min="14240" max="14241" width="10.7109375" style="14" customWidth="1"/>
    <col min="14242" max="14242" width="2.7109375" style="14" customWidth="1"/>
    <col min="14243" max="14244" width="10.7109375" style="14" customWidth="1"/>
    <col min="14245" max="14245" width="2.7109375" style="14" customWidth="1"/>
    <col min="14246" max="14247" width="10.7109375" style="14" customWidth="1"/>
    <col min="14248" max="14248" width="2.7109375" style="14" customWidth="1"/>
    <col min="14249" max="14250" width="10.7109375" style="14" customWidth="1"/>
    <col min="14251" max="14251" width="2.7109375" style="14" customWidth="1"/>
    <col min="14252" max="14253" width="10.7109375" style="14" customWidth="1"/>
    <col min="14254" max="14254" width="2.7109375" style="14" customWidth="1"/>
    <col min="14255" max="14256" width="10.7109375" style="14" customWidth="1"/>
    <col min="14257" max="14257" width="2.7109375" style="14" customWidth="1"/>
    <col min="14258" max="14259" width="10.7109375" style="14" customWidth="1"/>
    <col min="14260" max="14260" width="2.7109375" style="14" customWidth="1"/>
    <col min="14261" max="14262" width="10.7109375" style="14" customWidth="1"/>
    <col min="14263" max="14263" width="2.7109375" style="14" customWidth="1"/>
    <col min="14264" max="14265" width="10.7109375" style="14" customWidth="1"/>
    <col min="14266" max="14266" width="2.7109375" style="14" customWidth="1"/>
    <col min="14267" max="14268" width="10.7109375" style="14" customWidth="1"/>
    <col min="14269" max="14269" width="2.7109375" style="14" customWidth="1"/>
    <col min="14270" max="14271" width="10.7109375" style="14" customWidth="1"/>
    <col min="14272" max="14272" width="2.7109375" style="14" customWidth="1"/>
    <col min="14273" max="14274" width="10.7109375" style="14" customWidth="1"/>
    <col min="14275" max="14275" width="2.7109375" style="14" customWidth="1"/>
    <col min="14276" max="14277" width="10.7109375" style="14" customWidth="1"/>
    <col min="14278" max="14278" width="2.7109375" style="14" customWidth="1"/>
    <col min="14279" max="14280" width="10.7109375" style="14" customWidth="1"/>
    <col min="14281" max="14281" width="2.7109375" style="14" customWidth="1"/>
    <col min="14282" max="14283" width="10.7109375" style="14" customWidth="1"/>
    <col min="14284" max="14284" width="2.7109375" style="14" customWidth="1"/>
    <col min="14285" max="14286" width="10.7109375" style="14" customWidth="1"/>
    <col min="14287" max="14287" width="2.7109375" style="14" customWidth="1"/>
    <col min="14288" max="14289" width="10.7109375" style="14" customWidth="1"/>
    <col min="14290" max="14290" width="2.7109375" style="14" customWidth="1"/>
    <col min="14291" max="14292" width="10.7109375" style="14" customWidth="1"/>
    <col min="14293" max="14293" width="2.7109375" style="14" customWidth="1"/>
    <col min="14294" max="14295" width="10.7109375" style="14" customWidth="1"/>
    <col min="14296" max="14296" width="2.7109375" style="14" customWidth="1"/>
    <col min="14297" max="14298" width="10.7109375" style="14" customWidth="1"/>
    <col min="14299" max="14299" width="2.7109375" style="14" customWidth="1"/>
    <col min="14300" max="14301" width="10.7109375" style="14" customWidth="1"/>
    <col min="14302" max="14302" width="2.7109375" style="14" customWidth="1"/>
    <col min="14303" max="14304" width="10.7109375" style="14" customWidth="1"/>
    <col min="14305" max="14305" width="2.7109375" style="14" customWidth="1"/>
    <col min="14306" max="14307" width="10.7109375" style="14" customWidth="1"/>
    <col min="14308" max="14308" width="2.7109375" style="14" customWidth="1"/>
    <col min="14309" max="14310" width="10.7109375" style="14" customWidth="1"/>
    <col min="14311" max="14311" width="2.7109375" style="14" customWidth="1"/>
    <col min="14312" max="14313" width="10.7109375" style="14" customWidth="1"/>
    <col min="14314" max="14314" width="2.7109375" style="14" customWidth="1"/>
    <col min="14315" max="14316" width="10.7109375" style="14" customWidth="1"/>
    <col min="14317" max="14317" width="2.7109375" style="14" customWidth="1"/>
    <col min="14318" max="14319" width="10.7109375" style="14" customWidth="1"/>
    <col min="14320" max="14320" width="2.7109375" style="14" customWidth="1"/>
    <col min="14321" max="14322" width="10.7109375" style="14" customWidth="1"/>
    <col min="14323" max="14323" width="2.7109375" style="14" customWidth="1"/>
    <col min="14324" max="14325" width="10.7109375" style="14" customWidth="1"/>
    <col min="14326" max="14326" width="2.7109375" style="14" customWidth="1"/>
    <col min="14327" max="14328" width="10.7109375" style="14" customWidth="1"/>
    <col min="14329" max="14329" width="2.7109375" style="14" customWidth="1"/>
    <col min="14330" max="14331" width="10.7109375" style="14" customWidth="1"/>
    <col min="14332" max="14332" width="2.7109375" style="14" customWidth="1"/>
    <col min="14333" max="14334" width="10.7109375" style="14" customWidth="1"/>
    <col min="14335" max="14335" width="2.7109375" style="14" customWidth="1"/>
    <col min="14336" max="14337" width="10.7109375" style="14" customWidth="1"/>
    <col min="14338" max="14338" width="2.7109375" style="14" customWidth="1"/>
    <col min="14339" max="14340" width="10.7109375" style="14" customWidth="1"/>
    <col min="14341" max="14341" width="2.7109375" style="14" customWidth="1"/>
    <col min="14342" max="14343" width="10.7109375" style="14" customWidth="1"/>
    <col min="14344" max="14344" width="2.7109375" style="14" customWidth="1"/>
    <col min="14345" max="14346" width="10.7109375" style="14" customWidth="1"/>
    <col min="14347" max="14347" width="2.7109375" style="14" customWidth="1"/>
    <col min="14348" max="14349" width="10.7109375" style="14" customWidth="1"/>
    <col min="14350" max="14350" width="2.7109375" style="14" customWidth="1"/>
    <col min="14351" max="14352" width="10.7109375" style="14" customWidth="1"/>
    <col min="14353" max="14353" width="2.7109375" style="14" customWidth="1"/>
    <col min="14354" max="14355" width="10.7109375" style="14" customWidth="1"/>
    <col min="14356" max="14356" width="2.7109375" style="14" customWidth="1"/>
    <col min="14357" max="14358" width="10.7109375" style="14" customWidth="1"/>
    <col min="14359" max="14359" width="2.7109375" style="14" customWidth="1"/>
    <col min="14360" max="14361" width="10.7109375" style="14" customWidth="1"/>
    <col min="14362" max="14362" width="2.7109375" style="14" customWidth="1"/>
    <col min="14363" max="14364" width="10.7109375" style="14" customWidth="1"/>
    <col min="14365" max="14365" width="2.7109375" style="14" customWidth="1"/>
    <col min="14366" max="14367" width="10.7109375" style="14" customWidth="1"/>
    <col min="14368" max="14368" width="2.7109375" style="14" customWidth="1"/>
    <col min="14369" max="14370" width="10.7109375" style="14" customWidth="1"/>
    <col min="14371" max="14371" width="2.7109375" style="14" customWidth="1"/>
    <col min="14372" max="14373" width="10.7109375" style="14" customWidth="1"/>
    <col min="14374" max="14374" width="2.7109375" style="14" customWidth="1"/>
    <col min="14375" max="14376" width="10.7109375" style="14" customWidth="1"/>
    <col min="14377" max="14377" width="2.7109375" style="14" customWidth="1"/>
    <col min="14378" max="14379" width="10.7109375" style="14" customWidth="1"/>
    <col min="14380" max="14380" width="2.7109375" style="14" customWidth="1"/>
    <col min="14381" max="14382" width="10.7109375" style="14" customWidth="1"/>
    <col min="14383" max="14383" width="2.7109375" style="14" customWidth="1"/>
    <col min="14384" max="14385" width="10.7109375" style="14" customWidth="1"/>
    <col min="14386" max="14386" width="2.7109375" style="14" customWidth="1"/>
    <col min="14387" max="14388" width="10.7109375" style="14" customWidth="1"/>
    <col min="14389" max="14389" width="2.7109375" style="14" customWidth="1"/>
    <col min="14390" max="14391" width="10.7109375" style="14" customWidth="1"/>
    <col min="14392" max="14392" width="2.7109375" style="14" customWidth="1"/>
    <col min="14393" max="14394" width="10.7109375" style="14" customWidth="1"/>
    <col min="14395" max="14395" width="2.7109375" style="14" customWidth="1"/>
    <col min="14396" max="14397" width="10.7109375" style="14" customWidth="1"/>
    <col min="14398" max="14398" width="2.7109375" style="14" customWidth="1"/>
    <col min="14399" max="14400" width="10.7109375" style="14" customWidth="1"/>
    <col min="14401" max="14401" width="2.7109375" style="14" customWidth="1"/>
    <col min="14402" max="14403" width="10.7109375" style="14" customWidth="1"/>
    <col min="14404" max="14404" width="2.7109375" style="14" customWidth="1"/>
    <col min="14405" max="14406" width="10.7109375" style="14" customWidth="1"/>
    <col min="14407" max="14407" width="2.7109375" style="14" customWidth="1"/>
    <col min="14408" max="14409" width="10.7109375" style="14" customWidth="1"/>
    <col min="14410" max="14410" width="2.7109375" style="14" customWidth="1"/>
    <col min="14411" max="14412" width="10.7109375" style="14" customWidth="1"/>
    <col min="14413" max="14413" width="2.7109375" style="14" customWidth="1"/>
    <col min="14414" max="14415" width="10.7109375" style="14" customWidth="1"/>
    <col min="14416" max="14416" width="2.7109375" style="14" customWidth="1"/>
    <col min="14417" max="14418" width="10.7109375" style="14" customWidth="1"/>
    <col min="14419" max="14419" width="2.7109375" style="14" customWidth="1"/>
    <col min="14420" max="14421" width="10.7109375" style="14" customWidth="1"/>
    <col min="14422" max="14422" width="2.7109375" style="14" customWidth="1"/>
    <col min="14423" max="14424" width="10.7109375" style="14" customWidth="1"/>
    <col min="14425" max="14425" width="2.7109375" style="14" customWidth="1"/>
    <col min="14426" max="14427" width="10.7109375" style="14" customWidth="1"/>
    <col min="14428" max="14428" width="2.7109375" style="14" customWidth="1"/>
    <col min="14429" max="14430" width="10.7109375" style="14" customWidth="1"/>
    <col min="14431" max="14431" width="2.7109375" style="14" customWidth="1"/>
    <col min="14432" max="14433" width="10.7109375" style="14" customWidth="1"/>
    <col min="14434" max="14434" width="2.7109375" style="14" customWidth="1"/>
    <col min="14435" max="14436" width="10.7109375" style="14" customWidth="1"/>
    <col min="14437" max="14437" width="2.7109375" style="14" customWidth="1"/>
    <col min="14438" max="14439" width="10.7109375" style="14" customWidth="1"/>
    <col min="14440" max="14440" width="2.7109375" style="14" customWidth="1"/>
    <col min="14441" max="14442" width="10.7109375" style="14" customWidth="1"/>
    <col min="14443" max="14443" width="2.7109375" style="14" customWidth="1"/>
    <col min="14444" max="14445" width="10.7109375" style="14" customWidth="1"/>
    <col min="14446" max="14446" width="2.7109375" style="14" customWidth="1"/>
    <col min="14447" max="14448" width="10.7109375" style="14" customWidth="1"/>
    <col min="14449" max="14449" width="2.7109375" style="14" customWidth="1"/>
    <col min="14450" max="14451" width="10.7109375" style="14" customWidth="1"/>
    <col min="14452" max="14452" width="2.7109375" style="14" customWidth="1"/>
    <col min="14453" max="14454" width="10.7109375" style="14" customWidth="1"/>
    <col min="14455" max="14455" width="2.7109375" style="14" customWidth="1"/>
    <col min="14456" max="14457" width="10.7109375" style="14" customWidth="1"/>
    <col min="14458" max="14458" width="2.7109375" style="14" customWidth="1"/>
    <col min="14459" max="14460" width="10.7109375" style="14" customWidth="1"/>
    <col min="14461" max="14461" width="2.7109375" style="14" customWidth="1"/>
    <col min="14462" max="14463" width="10.7109375" style="14" customWidth="1"/>
    <col min="14464" max="14464" width="2.7109375" style="14" customWidth="1"/>
    <col min="14465" max="14466" width="10.7109375" style="14" customWidth="1"/>
    <col min="14467" max="14467" width="2.7109375" style="14" customWidth="1"/>
    <col min="14468" max="14469" width="10.7109375" style="14" customWidth="1"/>
    <col min="14470" max="14470" width="2.7109375" style="14" customWidth="1"/>
    <col min="14471" max="14472" width="10.7109375" style="14" customWidth="1"/>
    <col min="14473" max="14473" width="2.7109375" style="14" customWidth="1"/>
    <col min="14474" max="14475" width="10.7109375" style="14" customWidth="1"/>
    <col min="14476" max="14476" width="2.7109375" style="14" customWidth="1"/>
    <col min="14477" max="14478" width="10.7109375" style="14" customWidth="1"/>
    <col min="14479" max="14479" width="2.7109375" style="14" customWidth="1"/>
    <col min="14480" max="14481" width="10.7109375" style="14" customWidth="1"/>
    <col min="14482" max="14482" width="2.7109375" style="14" customWidth="1"/>
    <col min="14483" max="14484" width="10.7109375" style="14" customWidth="1"/>
    <col min="14485" max="14485" width="2.7109375" style="14" customWidth="1"/>
    <col min="14486" max="14487" width="10.7109375" style="14" customWidth="1"/>
    <col min="14488" max="14488" width="2.7109375" style="14" customWidth="1"/>
    <col min="14489" max="14490" width="10.7109375" style="14" customWidth="1"/>
    <col min="14491" max="14491" width="2.7109375" style="14" customWidth="1"/>
    <col min="14492" max="14493" width="10.7109375" style="14" customWidth="1"/>
    <col min="14494" max="14494" width="2.7109375" style="14" customWidth="1"/>
    <col min="14495" max="14496" width="10.7109375" style="14" customWidth="1"/>
    <col min="14497" max="14497" width="2.7109375" style="14" customWidth="1"/>
    <col min="14498" max="14499" width="10.7109375" style="14" customWidth="1"/>
    <col min="14500" max="14500" width="2.7109375" style="14" customWidth="1"/>
    <col min="14501" max="14502" width="10.7109375" style="14" customWidth="1"/>
    <col min="14503" max="14503" width="2.7109375" style="14" customWidth="1"/>
    <col min="14504" max="14505" width="10.7109375" style="14" customWidth="1"/>
    <col min="14506" max="14506" width="2.7109375" style="14" customWidth="1"/>
    <col min="14507" max="14508" width="10.7109375" style="14" customWidth="1"/>
    <col min="14509" max="14509" width="2.7109375" style="14" customWidth="1"/>
    <col min="14510" max="14511" width="10.7109375" style="14" customWidth="1"/>
    <col min="14512" max="14512" width="2.7109375" style="14" customWidth="1"/>
    <col min="14513" max="14514" width="10.7109375" style="14" customWidth="1"/>
    <col min="14515" max="14515" width="2.7109375" style="14" customWidth="1"/>
    <col min="14516" max="14517" width="10.7109375" style="14" customWidth="1"/>
    <col min="14518" max="14518" width="2.7109375" style="14" customWidth="1"/>
    <col min="14519" max="14520" width="10.7109375" style="14" customWidth="1"/>
    <col min="14521" max="14521" width="2.7109375" style="14" customWidth="1"/>
    <col min="14522" max="14523" width="10.7109375" style="14" customWidth="1"/>
    <col min="14524" max="14524" width="2.7109375" style="14" customWidth="1"/>
    <col min="14525" max="14526" width="10.7109375" style="14" customWidth="1"/>
    <col min="14527" max="14527" width="2.7109375" style="14" customWidth="1"/>
    <col min="14528" max="14529" width="10.7109375" style="14" customWidth="1"/>
    <col min="14530" max="14530" width="2.7109375" style="14" customWidth="1"/>
    <col min="14531" max="14532" width="10.7109375" style="14" customWidth="1"/>
    <col min="14533" max="14533" width="2.7109375" style="14" customWidth="1"/>
    <col min="14534" max="14535" width="10.7109375" style="14" customWidth="1"/>
    <col min="14536" max="14536" width="2.7109375" style="14" customWidth="1"/>
    <col min="14537" max="14538" width="10.7109375" style="14" customWidth="1"/>
    <col min="14539" max="14539" width="2.7109375" style="14" customWidth="1"/>
    <col min="14540" max="14541" width="10.7109375" style="14" customWidth="1"/>
    <col min="14542" max="14542" width="2.7109375" style="14" customWidth="1"/>
    <col min="14543" max="14544" width="10.7109375" style="14" customWidth="1"/>
    <col min="14545" max="14545" width="2.7109375" style="14" customWidth="1"/>
    <col min="14546" max="14547" width="10.7109375" style="14" customWidth="1"/>
    <col min="14548" max="14548" width="2.7109375" style="14" customWidth="1"/>
    <col min="14549" max="14550" width="10.7109375" style="14" customWidth="1"/>
    <col min="14551" max="14551" width="2.7109375" style="14" customWidth="1"/>
    <col min="14552" max="14553" width="10.7109375" style="14" customWidth="1"/>
    <col min="14554" max="14554" width="2.7109375" style="14" customWidth="1"/>
    <col min="14555" max="14556" width="10.7109375" style="14" customWidth="1"/>
    <col min="14557" max="14557" width="2.7109375" style="14" customWidth="1"/>
    <col min="14558" max="14559" width="10.7109375" style="14" customWidth="1"/>
    <col min="14560" max="14560" width="2.7109375" style="14" customWidth="1"/>
    <col min="14561" max="14562" width="10.7109375" style="14" customWidth="1"/>
    <col min="14563" max="14563" width="2.7109375" style="14" customWidth="1"/>
    <col min="14564" max="14565" width="10.7109375" style="14" customWidth="1"/>
    <col min="14566" max="14566" width="2.7109375" style="14" customWidth="1"/>
    <col min="14567" max="14568" width="10.7109375" style="14" customWidth="1"/>
    <col min="14569" max="14569" width="2.7109375" style="14" customWidth="1"/>
    <col min="14570" max="14571" width="10.7109375" style="14" customWidth="1"/>
    <col min="14572" max="14572" width="2.7109375" style="14" customWidth="1"/>
    <col min="14573" max="14574" width="10.7109375" style="14" customWidth="1"/>
    <col min="14575" max="14575" width="2.7109375" style="14" customWidth="1"/>
    <col min="14576" max="14577" width="10.7109375" style="14" customWidth="1"/>
    <col min="14578" max="14578" width="2.7109375" style="14" customWidth="1"/>
    <col min="14579" max="14580" width="10.7109375" style="14" customWidth="1"/>
    <col min="14581" max="14581" width="2.7109375" style="14" customWidth="1"/>
    <col min="14582" max="14583" width="10.7109375" style="14" customWidth="1"/>
    <col min="14584" max="14584" width="2.7109375" style="14" customWidth="1"/>
    <col min="14585" max="14586" width="10.7109375" style="14" customWidth="1"/>
    <col min="14587" max="14587" width="2.7109375" style="14" customWidth="1"/>
    <col min="14588" max="14589" width="10.7109375" style="14" customWidth="1"/>
    <col min="14590" max="14590" width="2.7109375" style="14" customWidth="1"/>
    <col min="14591" max="14592" width="10.7109375" style="14" customWidth="1"/>
    <col min="14593" max="14593" width="2.7109375" style="14" customWidth="1"/>
    <col min="14594" max="14595" width="10.7109375" style="14" customWidth="1"/>
    <col min="14596" max="14596" width="2.7109375" style="14" customWidth="1"/>
    <col min="14597" max="14598" width="10.7109375" style="14" customWidth="1"/>
    <col min="14599" max="14599" width="2.7109375" style="14" customWidth="1"/>
    <col min="14600" max="14601" width="10.7109375" style="14" customWidth="1"/>
    <col min="14602" max="14602" width="2.7109375" style="14" customWidth="1"/>
    <col min="14603" max="14604" width="10.7109375" style="14" customWidth="1"/>
    <col min="14605" max="14605" width="2.7109375" style="14" customWidth="1"/>
    <col min="14606" max="14607" width="10.7109375" style="14" customWidth="1"/>
    <col min="14608" max="14608" width="2.7109375" style="14" customWidth="1"/>
    <col min="14609" max="14610" width="10.7109375" style="14" customWidth="1"/>
    <col min="14611" max="14611" width="2.7109375" style="14" customWidth="1"/>
    <col min="14612" max="14613" width="10.7109375" style="14" customWidth="1"/>
    <col min="14614" max="14614" width="2.7109375" style="14" customWidth="1"/>
    <col min="14615" max="14616" width="10.7109375" style="14" customWidth="1"/>
    <col min="14617" max="14617" width="2.7109375" style="14" customWidth="1"/>
    <col min="14618" max="14619" width="10.7109375" style="14" customWidth="1"/>
    <col min="14620" max="14620" width="2.7109375" style="14" customWidth="1"/>
    <col min="14621" max="14622" width="10.7109375" style="14" customWidth="1"/>
    <col min="14623" max="14623" width="2.7109375" style="14" customWidth="1"/>
    <col min="14624" max="14625" width="10.7109375" style="14" customWidth="1"/>
    <col min="14626" max="14626" width="2.7109375" style="14" customWidth="1"/>
    <col min="14627" max="14628" width="10.7109375" style="14" customWidth="1"/>
    <col min="14629" max="14629" width="2.7109375" style="14" customWidth="1"/>
    <col min="14630" max="14631" width="10.7109375" style="14" customWidth="1"/>
    <col min="14632" max="14632" width="2.7109375" style="14" customWidth="1"/>
    <col min="14633" max="14634" width="10.7109375" style="14" customWidth="1"/>
    <col min="14635" max="14635" width="2.7109375" style="14" customWidth="1"/>
    <col min="14636" max="14637" width="10.7109375" style="14" customWidth="1"/>
    <col min="14638" max="14638" width="2.7109375" style="14" customWidth="1"/>
    <col min="14639" max="14640" width="10.7109375" style="14" customWidth="1"/>
    <col min="14641" max="14641" width="2.7109375" style="14" customWidth="1"/>
    <col min="14642" max="14643" width="10.7109375" style="14" customWidth="1"/>
    <col min="14644" max="14644" width="2.7109375" style="14" customWidth="1"/>
    <col min="14645" max="14646" width="10.7109375" style="14" customWidth="1"/>
    <col min="14647" max="14647" width="2.7109375" style="14" customWidth="1"/>
    <col min="14648" max="14649" width="10.7109375" style="14" customWidth="1"/>
    <col min="14650" max="14650" width="2.7109375" style="14" customWidth="1"/>
    <col min="14651" max="14652" width="10.7109375" style="14" customWidth="1"/>
    <col min="14653" max="14653" width="2.7109375" style="14" customWidth="1"/>
    <col min="14654" max="14655" width="10.7109375" style="14" customWidth="1"/>
    <col min="14656" max="14656" width="2.7109375" style="14" customWidth="1"/>
    <col min="14657" max="14658" width="10.7109375" style="14" customWidth="1"/>
    <col min="14659" max="14659" width="2.7109375" style="14" customWidth="1"/>
    <col min="14660" max="14661" width="10.7109375" style="14" customWidth="1"/>
    <col min="14662" max="14662" width="2.7109375" style="14" customWidth="1"/>
    <col min="14663" max="14664" width="10.7109375" style="14" customWidth="1"/>
    <col min="14665" max="14665" width="2.7109375" style="14" customWidth="1"/>
    <col min="14666" max="14667" width="10.7109375" style="14" customWidth="1"/>
    <col min="14668" max="14668" width="2.7109375" style="14" customWidth="1"/>
    <col min="14669" max="14670" width="10.7109375" style="14" customWidth="1"/>
    <col min="14671" max="14671" width="2.7109375" style="14" customWidth="1"/>
    <col min="14672" max="14673" width="10.7109375" style="14" customWidth="1"/>
    <col min="14674" max="14674" width="2.7109375" style="14" customWidth="1"/>
    <col min="14675" max="14676" width="10.7109375" style="14" customWidth="1"/>
    <col min="14677" max="14677" width="2.7109375" style="14" customWidth="1"/>
    <col min="14678" max="14679" width="10.7109375" style="14" customWidth="1"/>
    <col min="14680" max="14680" width="2.7109375" style="14" customWidth="1"/>
    <col min="14681" max="14682" width="10.7109375" style="14" customWidth="1"/>
    <col min="14683" max="14683" width="2.7109375" style="14" customWidth="1"/>
    <col min="14684" max="14685" width="10.7109375" style="14" customWidth="1"/>
    <col min="14686" max="14686" width="2.7109375" style="14" customWidth="1"/>
    <col min="14687" max="14688" width="10.7109375" style="14" customWidth="1"/>
    <col min="14689" max="14689" width="2.7109375" style="14" customWidth="1"/>
    <col min="14690" max="14691" width="10.7109375" style="14" customWidth="1"/>
    <col min="14692" max="14692" width="2.7109375" style="14" customWidth="1"/>
    <col min="14693" max="14694" width="10.7109375" style="14" customWidth="1"/>
    <col min="14695" max="14695" width="2.7109375" style="14" customWidth="1"/>
    <col min="14696" max="14697" width="10.7109375" style="14" customWidth="1"/>
    <col min="14698" max="14698" width="2.7109375" style="14" customWidth="1"/>
    <col min="14699" max="14700" width="10.7109375" style="14" customWidth="1"/>
    <col min="14701" max="14701" width="2.7109375" style="14" customWidth="1"/>
    <col min="14702" max="14703" width="10.7109375" style="14" customWidth="1"/>
    <col min="14704" max="14704" width="2.7109375" style="14" customWidth="1"/>
    <col min="14705" max="14706" width="10.7109375" style="14" customWidth="1"/>
    <col min="14707" max="14707" width="2.7109375" style="14" customWidth="1"/>
    <col min="14708" max="14709" width="10.7109375" style="14" customWidth="1"/>
    <col min="14710" max="14710" width="2.7109375" style="14" customWidth="1"/>
    <col min="14711" max="14712" width="10.7109375" style="14" customWidth="1"/>
    <col min="14713" max="14713" width="2.7109375" style="14" customWidth="1"/>
    <col min="14714" max="14715" width="10.7109375" style="14" customWidth="1"/>
    <col min="14716" max="14716" width="2.7109375" style="14" customWidth="1"/>
    <col min="14717" max="14718" width="10.7109375" style="14" customWidth="1"/>
    <col min="14719" max="14719" width="2.7109375" style="14" customWidth="1"/>
    <col min="14720" max="14721" width="10.7109375" style="14" customWidth="1"/>
    <col min="14722" max="14722" width="2.7109375" style="14" customWidth="1"/>
    <col min="14723" max="14724" width="10.7109375" style="14" customWidth="1"/>
    <col min="14725" max="14725" width="2.7109375" style="14" customWidth="1"/>
    <col min="14726" max="14727" width="10.7109375" style="14" customWidth="1"/>
    <col min="14728" max="14728" width="2.7109375" style="14" customWidth="1"/>
    <col min="14729" max="14730" width="10.7109375" style="14" customWidth="1"/>
    <col min="14731" max="14731" width="2.7109375" style="14" customWidth="1"/>
    <col min="14732" max="14733" width="10.7109375" style="14" customWidth="1"/>
    <col min="14734" max="14734" width="2.7109375" style="14" customWidth="1"/>
    <col min="14735" max="14736" width="10.7109375" style="14" customWidth="1"/>
    <col min="14737" max="14737" width="2.7109375" style="14" customWidth="1"/>
    <col min="14738" max="14739" width="10.7109375" style="14" customWidth="1"/>
    <col min="14740" max="14740" width="2.7109375" style="14" customWidth="1"/>
    <col min="14741" max="14742" width="10.7109375" style="14" customWidth="1"/>
    <col min="14743" max="14743" width="2.7109375" style="14" customWidth="1"/>
    <col min="14744" max="14745" width="10.7109375" style="14" customWidth="1"/>
    <col min="14746" max="14746" width="2.7109375" style="14" customWidth="1"/>
    <col min="14747" max="14748" width="10.7109375" style="14" customWidth="1"/>
    <col min="14749" max="14749" width="2.7109375" style="14" customWidth="1"/>
    <col min="14750" max="14751" width="10.7109375" style="14" customWidth="1"/>
    <col min="14752" max="14752" width="2.7109375" style="14" customWidth="1"/>
    <col min="14753" max="14754" width="10.7109375" style="14" customWidth="1"/>
    <col min="14755" max="14755" width="2.7109375" style="14" customWidth="1"/>
    <col min="14756" max="14757" width="10.7109375" style="14" customWidth="1"/>
    <col min="14758" max="14758" width="2.7109375" style="14" customWidth="1"/>
    <col min="14759" max="14760" width="10.7109375" style="14" customWidth="1"/>
    <col min="14761" max="14761" width="2.7109375" style="14" customWidth="1"/>
    <col min="14762" max="14763" width="10.7109375" style="14" customWidth="1"/>
    <col min="14764" max="14764" width="2.7109375" style="14" customWidth="1"/>
    <col min="14765" max="14766" width="10.7109375" style="14" customWidth="1"/>
    <col min="14767" max="14767" width="2.7109375" style="14" customWidth="1"/>
    <col min="14768" max="14769" width="10.7109375" style="14" customWidth="1"/>
    <col min="14770" max="14770" width="2.7109375" style="14" customWidth="1"/>
    <col min="14771" max="14772" width="10.7109375" style="14" customWidth="1"/>
    <col min="14773" max="14773" width="2.7109375" style="14" customWidth="1"/>
    <col min="14774" max="14775" width="10.7109375" style="14" customWidth="1"/>
    <col min="14776" max="14776" width="2.7109375" style="14" customWidth="1"/>
    <col min="14777" max="14778" width="10.7109375" style="14" customWidth="1"/>
    <col min="14779" max="14779" width="2.7109375" style="14" customWidth="1"/>
    <col min="14780" max="14781" width="10.7109375" style="14" customWidth="1"/>
    <col min="14782" max="14782" width="2.7109375" style="14" customWidth="1"/>
    <col min="14783" max="14784" width="10.7109375" style="14" customWidth="1"/>
    <col min="14785" max="14785" width="2.7109375" style="14" customWidth="1"/>
    <col min="14786" max="14787" width="10.7109375" style="14" customWidth="1"/>
    <col min="14788" max="14788" width="2.7109375" style="14" customWidth="1"/>
    <col min="14789" max="14790" width="10.7109375" style="14" customWidth="1"/>
    <col min="14791" max="14791" width="2.7109375" style="14" customWidth="1"/>
    <col min="14792" max="14793" width="10.7109375" style="14" customWidth="1"/>
    <col min="14794" max="14794" width="2.7109375" style="14" customWidth="1"/>
    <col min="14795" max="14796" width="10.7109375" style="14" customWidth="1"/>
    <col min="14797" max="14797" width="2.7109375" style="14" customWidth="1"/>
    <col min="14798" max="14799" width="10.7109375" style="14" customWidth="1"/>
    <col min="14800" max="14800" width="2.7109375" style="14" customWidth="1"/>
    <col min="14801" max="14802" width="10.7109375" style="14" customWidth="1"/>
    <col min="14803" max="14803" width="2.7109375" style="14" customWidth="1"/>
    <col min="14804" max="14805" width="10.7109375" style="14" customWidth="1"/>
    <col min="14806" max="14806" width="2.7109375" style="14" customWidth="1"/>
    <col min="14807" max="14808" width="10.7109375" style="14" customWidth="1"/>
    <col min="14809" max="14809" width="2.7109375" style="14" customWidth="1"/>
    <col min="14810" max="14811" width="10.7109375" style="14" customWidth="1"/>
    <col min="14812" max="14812" width="2.7109375" style="14" customWidth="1"/>
    <col min="14813" max="14814" width="10.7109375" style="14" customWidth="1"/>
    <col min="14815" max="14815" width="2.7109375" style="14" customWidth="1"/>
    <col min="14816" max="14817" width="10.7109375" style="14" customWidth="1"/>
    <col min="14818" max="14818" width="2.7109375" style="14" customWidth="1"/>
    <col min="14819" max="14820" width="10.7109375" style="14" customWidth="1"/>
    <col min="14821" max="14821" width="2.7109375" style="14" customWidth="1"/>
    <col min="14822" max="14823" width="10.7109375" style="14" customWidth="1"/>
    <col min="14824" max="14824" width="2.7109375" style="14" customWidth="1"/>
    <col min="14825" max="14826" width="10.7109375" style="14" customWidth="1"/>
    <col min="14827" max="14827" width="2.7109375" style="14" customWidth="1"/>
    <col min="14828" max="14829" width="10.7109375" style="14" customWidth="1"/>
    <col min="14830" max="14830" width="2.7109375" style="14" customWidth="1"/>
    <col min="14831" max="14832" width="10.7109375" style="14" customWidth="1"/>
    <col min="14833" max="14833" width="2.7109375" style="14" customWidth="1"/>
    <col min="14834" max="14835" width="10.7109375" style="14" customWidth="1"/>
    <col min="14836" max="14836" width="2.7109375" style="14" customWidth="1"/>
    <col min="14837" max="14838" width="10.7109375" style="14" customWidth="1"/>
    <col min="14839" max="14839" width="2.7109375" style="14" customWidth="1"/>
    <col min="14840" max="14841" width="10.7109375" style="14" customWidth="1"/>
    <col min="14842" max="14842" width="2.7109375" style="14" customWidth="1"/>
    <col min="14843" max="14844" width="10.7109375" style="14" customWidth="1"/>
    <col min="14845" max="14845" width="2.7109375" style="14" customWidth="1"/>
    <col min="14846" max="14847" width="10.7109375" style="14" customWidth="1"/>
    <col min="14848" max="14848" width="2.7109375" style="14" customWidth="1"/>
    <col min="14849" max="14850" width="10.7109375" style="14" customWidth="1"/>
    <col min="14851" max="14851" width="2.7109375" style="14" customWidth="1"/>
    <col min="14852" max="14853" width="10.7109375" style="14" customWidth="1"/>
    <col min="14854" max="14854" width="2.7109375" style="14" customWidth="1"/>
    <col min="14855" max="14856" width="10.7109375" style="14" customWidth="1"/>
    <col min="14857" max="14857" width="2.7109375" style="14" customWidth="1"/>
    <col min="14858" max="14859" width="10.7109375" style="14" customWidth="1"/>
    <col min="14860" max="14860" width="2.7109375" style="14" customWidth="1"/>
    <col min="14861" max="14862" width="10.7109375" style="14" customWidth="1"/>
    <col min="14863" max="14863" width="2.7109375" style="14" customWidth="1"/>
    <col min="14864" max="14865" width="10.7109375" style="14" customWidth="1"/>
    <col min="14866" max="14866" width="2.7109375" style="14" customWidth="1"/>
    <col min="14867" max="14868" width="10.7109375" style="14" customWidth="1"/>
    <col min="14869" max="14869" width="2.7109375" style="14" customWidth="1"/>
    <col min="14870" max="14871" width="10.7109375" style="14" customWidth="1"/>
    <col min="14872" max="14872" width="2.7109375" style="14" customWidth="1"/>
    <col min="14873" max="14874" width="10.7109375" style="14" customWidth="1"/>
    <col min="14875" max="14875" width="2.7109375" style="14" customWidth="1"/>
    <col min="14876" max="14877" width="10.7109375" style="14" customWidth="1"/>
    <col min="14878" max="14878" width="2.7109375" style="14" customWidth="1"/>
    <col min="14879" max="14880" width="10.7109375" style="14" customWidth="1"/>
    <col min="14881" max="14881" width="2.7109375" style="14" customWidth="1"/>
    <col min="14882" max="14883" width="10.7109375" style="14" customWidth="1"/>
    <col min="14884" max="14884" width="2.7109375" style="14" customWidth="1"/>
    <col min="14885" max="14886" width="10.7109375" style="14" customWidth="1"/>
    <col min="14887" max="14887" width="2.7109375" style="14" customWidth="1"/>
    <col min="14888" max="14889" width="10.7109375" style="14" customWidth="1"/>
    <col min="14890" max="14890" width="2.7109375" style="14" customWidth="1"/>
    <col min="14891" max="14892" width="10.7109375" style="14" customWidth="1"/>
    <col min="14893" max="14893" width="2.7109375" style="14" customWidth="1"/>
    <col min="14894" max="14895" width="10.7109375" style="14" customWidth="1"/>
    <col min="14896" max="14896" width="2.7109375" style="14" customWidth="1"/>
    <col min="14897" max="14898" width="10.7109375" style="14" customWidth="1"/>
    <col min="14899" max="14899" width="2.7109375" style="14" customWidth="1"/>
    <col min="14900" max="14901" width="10.7109375" style="14" customWidth="1"/>
    <col min="14902" max="14902" width="2.7109375" style="14" customWidth="1"/>
    <col min="14903" max="14904" width="10.7109375" style="14" customWidth="1"/>
    <col min="14905" max="14905" width="2.7109375" style="14" customWidth="1"/>
    <col min="14906" max="14907" width="10.7109375" style="14" customWidth="1"/>
    <col min="14908" max="14908" width="2.7109375" style="14" customWidth="1"/>
    <col min="14909" max="14910" width="10.7109375" style="14" customWidth="1"/>
    <col min="14911" max="14911" width="2.7109375" style="14" customWidth="1"/>
    <col min="14912" max="14913" width="10.7109375" style="14" customWidth="1"/>
    <col min="14914" max="14914" width="2.7109375" style="14" customWidth="1"/>
    <col min="14915" max="14916" width="10.7109375" style="14" customWidth="1"/>
    <col min="14917" max="14917" width="2.7109375" style="14" customWidth="1"/>
    <col min="14918" max="14919" width="10.7109375" style="14" customWidth="1"/>
    <col min="14920" max="14920" width="2.7109375" style="14" customWidth="1"/>
    <col min="14921" max="14922" width="10.7109375" style="14" customWidth="1"/>
    <col min="14923" max="14923" width="2.7109375" style="14" customWidth="1"/>
    <col min="14924" max="14925" width="10.7109375" style="14" customWidth="1"/>
    <col min="14926" max="14926" width="2.7109375" style="14" customWidth="1"/>
    <col min="14927" max="14928" width="10.7109375" style="14" customWidth="1"/>
    <col min="14929" max="14929" width="2.7109375" style="14" customWidth="1"/>
    <col min="14930" max="14931" width="10.7109375" style="14" customWidth="1"/>
    <col min="14932" max="14932" width="2.7109375" style="14" customWidth="1"/>
    <col min="14933" max="14934" width="10.7109375" style="14" customWidth="1"/>
    <col min="14935" max="14935" width="2.7109375" style="14" customWidth="1"/>
    <col min="14936" max="14937" width="10.7109375" style="14" customWidth="1"/>
    <col min="14938" max="14938" width="2.7109375" style="14" customWidth="1"/>
    <col min="14939" max="14940" width="10.7109375" style="14" customWidth="1"/>
    <col min="14941" max="14941" width="2.7109375" style="14" customWidth="1"/>
    <col min="14942" max="14943" width="10.7109375" style="14" customWidth="1"/>
    <col min="14944" max="14944" width="2.7109375" style="14" customWidth="1"/>
    <col min="14945" max="14946" width="10.7109375" style="14" customWidth="1"/>
    <col min="14947" max="14947" width="2.7109375" style="14" customWidth="1"/>
    <col min="14948" max="14949" width="10.7109375" style="14" customWidth="1"/>
    <col min="14950" max="14950" width="2.7109375" style="14" customWidth="1"/>
    <col min="14951" max="14952" width="10.7109375" style="14" customWidth="1"/>
    <col min="14953" max="14953" width="2.7109375" style="14" customWidth="1"/>
    <col min="14954" max="14955" width="10.7109375" style="14" customWidth="1"/>
    <col min="14956" max="14956" width="2.7109375" style="14" customWidth="1"/>
    <col min="14957" max="14958" width="10.7109375" style="14" customWidth="1"/>
    <col min="14959" max="14959" width="2.7109375" style="14" customWidth="1"/>
    <col min="14960" max="14961" width="10.7109375" style="14" customWidth="1"/>
    <col min="14962" max="14962" width="2.7109375" style="14" customWidth="1"/>
    <col min="14963" max="14964" width="10.7109375" style="14" customWidth="1"/>
    <col min="14965" max="14965" width="2.7109375" style="14" customWidth="1"/>
    <col min="14966" max="14967" width="10.7109375" style="14" customWidth="1"/>
    <col min="14968" max="14968" width="2.7109375" style="14" customWidth="1"/>
    <col min="14969" max="14970" width="10.7109375" style="14" customWidth="1"/>
    <col min="14971" max="14971" width="2.7109375" style="14" customWidth="1"/>
    <col min="14972" max="14973" width="10.7109375" style="14" customWidth="1"/>
    <col min="14974" max="14974" width="2.7109375" style="14" customWidth="1"/>
    <col min="14975" max="14976" width="10.7109375" style="14" customWidth="1"/>
    <col min="14977" max="14977" width="2.7109375" style="14" customWidth="1"/>
    <col min="14978" max="14979" width="10.7109375" style="14" customWidth="1"/>
    <col min="14980" max="14980" width="2.7109375" style="14" customWidth="1"/>
    <col min="14981" max="14982" width="10.7109375" style="14" customWidth="1"/>
    <col min="14983" max="14983" width="2.7109375" style="14" customWidth="1"/>
    <col min="14984" max="14985" width="10.7109375" style="14" customWidth="1"/>
    <col min="14986" max="14986" width="2.7109375" style="14" customWidth="1"/>
    <col min="14987" max="14988" width="10.7109375" style="14" customWidth="1"/>
    <col min="14989" max="14989" width="2.7109375" style="14" customWidth="1"/>
    <col min="14990" max="14991" width="10.7109375" style="14" customWidth="1"/>
    <col min="14992" max="14992" width="2.7109375" style="14" customWidth="1"/>
    <col min="14993" max="14994" width="10.7109375" style="14" customWidth="1"/>
    <col min="14995" max="14995" width="2.7109375" style="14" customWidth="1"/>
    <col min="14996" max="14997" width="10.7109375" style="14" customWidth="1"/>
    <col min="14998" max="14998" width="2.7109375" style="14" customWidth="1"/>
    <col min="14999" max="15000" width="10.7109375" style="14" customWidth="1"/>
    <col min="15001" max="15001" width="2.7109375" style="14" customWidth="1"/>
    <col min="15002" max="15003" width="10.7109375" style="14" customWidth="1"/>
    <col min="15004" max="15004" width="2.7109375" style="14" customWidth="1"/>
    <col min="15005" max="15006" width="10.7109375" style="14" customWidth="1"/>
    <col min="15007" max="15007" width="2.7109375" style="14" customWidth="1"/>
    <col min="15008" max="15009" width="10.7109375" style="14" customWidth="1"/>
    <col min="15010" max="15010" width="2.7109375" style="14" customWidth="1"/>
    <col min="15011" max="15012" width="10.7109375" style="14" customWidth="1"/>
    <col min="15013" max="15013" width="2.7109375" style="14" customWidth="1"/>
    <col min="15014" max="15015" width="10.7109375" style="14" customWidth="1"/>
    <col min="15016" max="15016" width="2.7109375" style="14" customWidth="1"/>
    <col min="15017" max="15018" width="10.7109375" style="14" customWidth="1"/>
    <col min="15019" max="15019" width="2.7109375" style="14" customWidth="1"/>
    <col min="15020" max="15021" width="10.7109375" style="14" customWidth="1"/>
    <col min="15022" max="15022" width="2.7109375" style="14" customWidth="1"/>
    <col min="15023" max="15024" width="10.7109375" style="14" customWidth="1"/>
    <col min="15025" max="15025" width="2.7109375" style="14" customWidth="1"/>
    <col min="15026" max="15027" width="10.7109375" style="14" customWidth="1"/>
    <col min="15028" max="15028" width="2.7109375" style="14" customWidth="1"/>
    <col min="15029" max="15030" width="10.7109375" style="14" customWidth="1"/>
    <col min="15031" max="15031" width="2.7109375" style="14" customWidth="1"/>
    <col min="15032" max="15033" width="10.7109375" style="14" customWidth="1"/>
    <col min="15034" max="15034" width="2.7109375" style="14" customWidth="1"/>
    <col min="15035" max="15036" width="10.7109375" style="14" customWidth="1"/>
    <col min="15037" max="15037" width="2.7109375" style="14" customWidth="1"/>
    <col min="15038" max="15039" width="10.7109375" style="14" customWidth="1"/>
    <col min="15040" max="15040" width="2.7109375" style="14" customWidth="1"/>
    <col min="15041" max="15042" width="10.7109375" style="14" customWidth="1"/>
    <col min="15043" max="15043" width="2.7109375" style="14" customWidth="1"/>
    <col min="15044" max="15045" width="10.7109375" style="14" customWidth="1"/>
    <col min="15046" max="15046" width="2.7109375" style="14" customWidth="1"/>
    <col min="15047" max="15048" width="10.7109375" style="14" customWidth="1"/>
    <col min="15049" max="15049" width="2.7109375" style="14" customWidth="1"/>
    <col min="15050" max="15051" width="10.7109375" style="14" customWidth="1"/>
    <col min="15052" max="15052" width="2.7109375" style="14" customWidth="1"/>
    <col min="15053" max="15054" width="10.7109375" style="14" customWidth="1"/>
    <col min="15055" max="15055" width="2.7109375" style="14" customWidth="1"/>
    <col min="15056" max="15057" width="10.7109375" style="14" customWidth="1"/>
    <col min="15058" max="15058" width="2.7109375" style="14" customWidth="1"/>
    <col min="15059" max="15060" width="10.7109375" style="14" customWidth="1"/>
    <col min="15061" max="15061" width="2.7109375" style="14" customWidth="1"/>
    <col min="15062" max="15063" width="10.7109375" style="14" customWidth="1"/>
    <col min="15064" max="15064" width="2.7109375" style="14" customWidth="1"/>
    <col min="15065" max="15066" width="10.7109375" style="14" customWidth="1"/>
    <col min="15067" max="15067" width="2.7109375" style="14" customWidth="1"/>
    <col min="15068" max="15069" width="10.7109375" style="14" customWidth="1"/>
    <col min="15070" max="15070" width="2.7109375" style="14" customWidth="1"/>
    <col min="15071" max="15072" width="10.7109375" style="14" customWidth="1"/>
    <col min="15073" max="15073" width="2.7109375" style="14" customWidth="1"/>
    <col min="15074" max="15075" width="10.7109375" style="14" customWidth="1"/>
    <col min="15076" max="15076" width="2.7109375" style="14" customWidth="1"/>
    <col min="15077" max="15078" width="10.7109375" style="14" customWidth="1"/>
    <col min="15079" max="15079" width="2.7109375" style="14" customWidth="1"/>
    <col min="15080" max="15081" width="10.7109375" style="14" customWidth="1"/>
    <col min="15082" max="15082" width="2.7109375" style="14" customWidth="1"/>
    <col min="15083" max="15084" width="10.7109375" style="14" customWidth="1"/>
    <col min="15085" max="15085" width="2.7109375" style="14" customWidth="1"/>
    <col min="15086" max="15087" width="10.7109375" style="14" customWidth="1"/>
    <col min="15088" max="15088" width="2.7109375" style="14" customWidth="1"/>
    <col min="15089" max="15090" width="10.7109375" style="14" customWidth="1"/>
    <col min="15091" max="15091" width="2.7109375" style="14" customWidth="1"/>
    <col min="15092" max="15093" width="10.7109375" style="14" customWidth="1"/>
    <col min="15094" max="15094" width="2.7109375" style="14" customWidth="1"/>
    <col min="15095" max="15096" width="10.7109375" style="14" customWidth="1"/>
    <col min="15097" max="15097" width="2.7109375" style="14" customWidth="1"/>
    <col min="15098" max="15099" width="10.7109375" style="14" customWidth="1"/>
    <col min="15100" max="15100" width="2.7109375" style="14" customWidth="1"/>
    <col min="15101" max="15102" width="10.7109375" style="14" customWidth="1"/>
    <col min="15103" max="15103" width="2.7109375" style="14" customWidth="1"/>
    <col min="15104" max="15105" width="10.7109375" style="14" customWidth="1"/>
    <col min="15106" max="15106" width="2.7109375" style="14" customWidth="1"/>
    <col min="15107" max="15108" width="10.7109375" style="14" customWidth="1"/>
    <col min="15109" max="15109" width="2.7109375" style="14" customWidth="1"/>
    <col min="15110" max="15111" width="10.7109375" style="14" customWidth="1"/>
    <col min="15112" max="15112" width="2.7109375" style="14" customWidth="1"/>
    <col min="15113" max="15114" width="10.7109375" style="14" customWidth="1"/>
    <col min="15115" max="15115" width="2.7109375" style="14" customWidth="1"/>
    <col min="15116" max="15117" width="10.7109375" style="14" customWidth="1"/>
    <col min="15118" max="15118" width="2.7109375" style="14" customWidth="1"/>
    <col min="15119" max="15120" width="10.7109375" style="14" customWidth="1"/>
    <col min="15121" max="15121" width="2.7109375" style="14" customWidth="1"/>
    <col min="15122" max="15123" width="10.7109375" style="14" customWidth="1"/>
    <col min="15124" max="15124" width="2.7109375" style="14" customWidth="1"/>
    <col min="15125" max="15126" width="10.7109375" style="14" customWidth="1"/>
    <col min="15127" max="15127" width="2.7109375" style="14" customWidth="1"/>
    <col min="15128" max="15129" width="10.7109375" style="14" customWidth="1"/>
    <col min="15130" max="15130" width="2.7109375" style="14" customWidth="1"/>
    <col min="15131" max="15132" width="10.7109375" style="14" customWidth="1"/>
    <col min="15133" max="15133" width="2.7109375" style="14" customWidth="1"/>
    <col min="15134" max="15135" width="10.7109375" style="14" customWidth="1"/>
    <col min="15136" max="15136" width="2.7109375" style="14" customWidth="1"/>
    <col min="15137" max="15138" width="10.7109375" style="14" customWidth="1"/>
    <col min="15139" max="15139" width="2.7109375" style="14" customWidth="1"/>
    <col min="15140" max="15141" width="10.7109375" style="14" customWidth="1"/>
    <col min="15142" max="15142" width="2.7109375" style="14" customWidth="1"/>
    <col min="15143" max="15144" width="10.7109375" style="14" customWidth="1"/>
    <col min="15145" max="15145" width="2.7109375" style="14" customWidth="1"/>
    <col min="15146" max="15147" width="10.7109375" style="14" customWidth="1"/>
    <col min="15148" max="15148" width="2.7109375" style="14" customWidth="1"/>
    <col min="15149" max="15150" width="10.7109375" style="14" customWidth="1"/>
    <col min="15151" max="15151" width="2.7109375" style="14" customWidth="1"/>
    <col min="15152" max="15153" width="10.7109375" style="14" customWidth="1"/>
    <col min="15154" max="15154" width="2.7109375" style="14" customWidth="1"/>
    <col min="15155" max="15156" width="10.7109375" style="14" customWidth="1"/>
    <col min="15157" max="15157" width="2.7109375" style="14" customWidth="1"/>
    <col min="15158" max="15159" width="10.7109375" style="14" customWidth="1"/>
    <col min="15160" max="15160" width="2.7109375" style="14" customWidth="1"/>
    <col min="15161" max="15162" width="10.7109375" style="14" customWidth="1"/>
    <col min="15163" max="15163" width="2.7109375" style="14" customWidth="1"/>
    <col min="15164" max="15165" width="10.7109375" style="14" customWidth="1"/>
    <col min="15166" max="15166" width="2.7109375" style="14" customWidth="1"/>
    <col min="15167" max="15168" width="10.7109375" style="14" customWidth="1"/>
    <col min="15169" max="15169" width="2.7109375" style="14" customWidth="1"/>
    <col min="15170" max="15171" width="10.7109375" style="14" customWidth="1"/>
    <col min="15172" max="15172" width="2.7109375" style="14" customWidth="1"/>
    <col min="15173" max="15174" width="10.7109375" style="14" customWidth="1"/>
    <col min="15175" max="15175" width="2.7109375" style="14" customWidth="1"/>
    <col min="15176" max="15177" width="10.7109375" style="14" customWidth="1"/>
    <col min="15178" max="15178" width="2.7109375" style="14" customWidth="1"/>
    <col min="15179" max="15180" width="10.7109375" style="14" customWidth="1"/>
    <col min="15181" max="15181" width="2.7109375" style="14" customWidth="1"/>
    <col min="15182" max="15183" width="10.7109375" style="14" customWidth="1"/>
    <col min="15184" max="15184" width="2.7109375" style="14" customWidth="1"/>
    <col min="15185" max="15186" width="10.7109375" style="14" customWidth="1"/>
    <col min="15187" max="15187" width="2.7109375" style="14" customWidth="1"/>
    <col min="15188" max="15189" width="10.7109375" style="14" customWidth="1"/>
    <col min="15190" max="15190" width="2.7109375" style="14" customWidth="1"/>
    <col min="15191" max="15192" width="10.7109375" style="14" customWidth="1"/>
    <col min="15193" max="15193" width="2.7109375" style="14" customWidth="1"/>
    <col min="15194" max="15195" width="10.7109375" style="14" customWidth="1"/>
    <col min="15196" max="15196" width="2.7109375" style="14" customWidth="1"/>
    <col min="15197" max="15198" width="10.7109375" style="14" customWidth="1"/>
    <col min="15199" max="15199" width="2.7109375" style="14" customWidth="1"/>
    <col min="15200" max="15201" width="10.7109375" style="14" customWidth="1"/>
    <col min="15202" max="15202" width="2.7109375" style="14" customWidth="1"/>
    <col min="15203" max="15204" width="10.7109375" style="14" customWidth="1"/>
    <col min="15205" max="15205" width="2.7109375" style="14" customWidth="1"/>
    <col min="15206" max="15207" width="10.7109375" style="14" customWidth="1"/>
    <col min="15208" max="15208" width="2.7109375" style="14" customWidth="1"/>
    <col min="15209" max="15210" width="10.7109375" style="14" customWidth="1"/>
    <col min="15211" max="15211" width="2.7109375" style="14" customWidth="1"/>
    <col min="15212" max="15213" width="10.7109375" style="14" customWidth="1"/>
    <col min="15214" max="15214" width="2.7109375" style="14" customWidth="1"/>
    <col min="15215" max="15216" width="10.7109375" style="14" customWidth="1"/>
    <col min="15217" max="15217" width="2.7109375" style="14" customWidth="1"/>
    <col min="15218" max="15219" width="10.7109375" style="14" customWidth="1"/>
    <col min="15220" max="15220" width="2.7109375" style="14" customWidth="1"/>
    <col min="15221" max="15222" width="10.7109375" style="14" customWidth="1"/>
    <col min="15223" max="15223" width="2.7109375" style="14" customWidth="1"/>
    <col min="15224" max="15225" width="10.7109375" style="14" customWidth="1"/>
    <col min="15226" max="15226" width="2.7109375" style="14" customWidth="1"/>
    <col min="15227" max="15228" width="10.7109375" style="14" customWidth="1"/>
    <col min="15229" max="15229" width="2.7109375" style="14" customWidth="1"/>
    <col min="15230" max="15231" width="10.7109375" style="14" customWidth="1"/>
    <col min="15232" max="15232" width="2.7109375" style="14" customWidth="1"/>
    <col min="15233" max="15234" width="10.7109375" style="14" customWidth="1"/>
    <col min="15235" max="15235" width="2.7109375" style="14" customWidth="1"/>
    <col min="15236" max="15237" width="10.7109375" style="14" customWidth="1"/>
    <col min="15238" max="15238" width="2.7109375" style="14" customWidth="1"/>
    <col min="15239" max="15240" width="10.7109375" style="14" customWidth="1"/>
    <col min="15241" max="15241" width="2.7109375" style="14" customWidth="1"/>
    <col min="15242" max="15243" width="10.7109375" style="14" customWidth="1"/>
    <col min="15244" max="15244" width="2.7109375" style="14" customWidth="1"/>
    <col min="15245" max="15246" width="10.7109375" style="14" customWidth="1"/>
    <col min="15247" max="15247" width="2.7109375" style="14" customWidth="1"/>
    <col min="15248" max="15249" width="10.7109375" style="14" customWidth="1"/>
    <col min="15250" max="15250" width="2.7109375" style="14" customWidth="1"/>
    <col min="15251" max="15252" width="10.7109375" style="14" customWidth="1"/>
    <col min="15253" max="15253" width="2.7109375" style="14" customWidth="1"/>
    <col min="15254" max="15255" width="10.7109375" style="14" customWidth="1"/>
    <col min="15256" max="15256" width="2.7109375" style="14" customWidth="1"/>
    <col min="15257" max="15258" width="10.7109375" style="14" customWidth="1"/>
    <col min="15259" max="15259" width="2.7109375" style="14" customWidth="1"/>
    <col min="15260" max="15261" width="10.7109375" style="14" customWidth="1"/>
    <col min="15262" max="15262" width="2.7109375" style="14" customWidth="1"/>
    <col min="15263" max="15264" width="10.7109375" style="14" customWidth="1"/>
    <col min="15265" max="15265" width="2.7109375" style="14" customWidth="1"/>
    <col min="15266" max="15267" width="10.7109375" style="14" customWidth="1"/>
    <col min="15268" max="15268" width="2.7109375" style="14" customWidth="1"/>
    <col min="15269" max="15270" width="10.7109375" style="14" customWidth="1"/>
    <col min="15271" max="15271" width="2.7109375" style="14" customWidth="1"/>
    <col min="15272" max="15273" width="10.7109375" style="14" customWidth="1"/>
    <col min="15274" max="15274" width="2.7109375" style="14" customWidth="1"/>
    <col min="15275" max="15276" width="10.7109375" style="14" customWidth="1"/>
    <col min="15277" max="15277" width="2.7109375" style="14" customWidth="1"/>
    <col min="15278" max="15279" width="10.7109375" style="14" customWidth="1"/>
    <col min="15280" max="15280" width="2.7109375" style="14" customWidth="1"/>
    <col min="15281" max="15282" width="10.7109375" style="14" customWidth="1"/>
    <col min="15283" max="15283" width="2.7109375" style="14" customWidth="1"/>
    <col min="15284" max="15285" width="10.7109375" style="14" customWidth="1"/>
    <col min="15286" max="15286" width="2.7109375" style="14" customWidth="1"/>
    <col min="15287" max="15288" width="10.7109375" style="14" customWidth="1"/>
    <col min="15289" max="15289" width="2.7109375" style="14" customWidth="1"/>
    <col min="15290" max="15291" width="10.7109375" style="14" customWidth="1"/>
    <col min="15292" max="15292" width="2.7109375" style="14" customWidth="1"/>
    <col min="15293" max="15294" width="10.7109375" style="14" customWidth="1"/>
    <col min="15295" max="15295" width="2.7109375" style="14" customWidth="1"/>
    <col min="15296" max="15297" width="10.7109375" style="14" customWidth="1"/>
    <col min="15298" max="15298" width="2.7109375" style="14" customWidth="1"/>
    <col min="15299" max="15300" width="10.7109375" style="14" customWidth="1"/>
    <col min="15301" max="15301" width="2.7109375" style="14" customWidth="1"/>
    <col min="15302" max="15303" width="10.7109375" style="14" customWidth="1"/>
    <col min="15304" max="15304" width="2.7109375" style="14" customWidth="1"/>
    <col min="15305" max="15306" width="10.7109375" style="14" customWidth="1"/>
    <col min="15307" max="15307" width="2.7109375" style="14" customWidth="1"/>
    <col min="15308" max="15309" width="10.7109375" style="14" customWidth="1"/>
    <col min="15310" max="15310" width="2.7109375" style="14" customWidth="1"/>
    <col min="15311" max="15312" width="10.7109375" style="14" customWidth="1"/>
    <col min="15313" max="15313" width="2.7109375" style="14" customWidth="1"/>
    <col min="15314" max="15315" width="10.7109375" style="14" customWidth="1"/>
    <col min="15316" max="15316" width="2.7109375" style="14" customWidth="1"/>
    <col min="15317" max="15318" width="10.7109375" style="14" customWidth="1"/>
    <col min="15319" max="15319" width="2.7109375" style="14" customWidth="1"/>
    <col min="15320" max="15321" width="10.7109375" style="14" customWidth="1"/>
    <col min="15322" max="15322" width="2.7109375" style="14" customWidth="1"/>
    <col min="15323" max="15324" width="10.7109375" style="14" customWidth="1"/>
    <col min="15325" max="15325" width="2.7109375" style="14" customWidth="1"/>
    <col min="15326" max="15327" width="10.7109375" style="14" customWidth="1"/>
    <col min="15328" max="15328" width="2.7109375" style="14" customWidth="1"/>
    <col min="15329" max="15330" width="10.7109375" style="14" customWidth="1"/>
    <col min="15331" max="15331" width="2.7109375" style="14" customWidth="1"/>
    <col min="15332" max="15333" width="10.7109375" style="14" customWidth="1"/>
    <col min="15334" max="15334" width="2.7109375" style="14" customWidth="1"/>
    <col min="15335" max="15336" width="10.7109375" style="14" customWidth="1"/>
    <col min="15337" max="15337" width="2.7109375" style="14" customWidth="1"/>
    <col min="15338" max="15339" width="10.7109375" style="14" customWidth="1"/>
    <col min="15340" max="15340" width="2.7109375" style="14" customWidth="1"/>
    <col min="15341" max="15342" width="10.7109375" style="14" customWidth="1"/>
    <col min="15343" max="15343" width="2.7109375" style="14" customWidth="1"/>
    <col min="15344" max="15345" width="10.7109375" style="14" customWidth="1"/>
    <col min="15346" max="15346" width="2.7109375" style="14" customWidth="1"/>
    <col min="15347" max="15348" width="10.7109375" style="14" customWidth="1"/>
    <col min="15349" max="15349" width="2.7109375" style="14" customWidth="1"/>
    <col min="15350" max="15351" width="10.7109375" style="14" customWidth="1"/>
    <col min="15352" max="15352" width="2.7109375" style="14" customWidth="1"/>
    <col min="15353" max="15354" width="10.7109375" style="14" customWidth="1"/>
    <col min="15355" max="15355" width="2.7109375" style="14" customWidth="1"/>
    <col min="15356" max="15357" width="10.7109375" style="14" customWidth="1"/>
    <col min="15358" max="15358" width="2.7109375" style="14" customWidth="1"/>
    <col min="15359" max="15360" width="10.7109375" style="14" customWidth="1"/>
    <col min="15361" max="15361" width="2.7109375" style="14" customWidth="1"/>
    <col min="15362" max="15363" width="10.7109375" style="14" customWidth="1"/>
    <col min="15364" max="15364" width="2.7109375" style="14" customWidth="1"/>
    <col min="15365" max="15366" width="10.7109375" style="14" customWidth="1"/>
    <col min="15367" max="15367" width="2.7109375" style="14" customWidth="1"/>
    <col min="15368" max="15369" width="10.7109375" style="14" customWidth="1"/>
    <col min="15370" max="15370" width="2.7109375" style="14" customWidth="1"/>
    <col min="15371" max="15372" width="10.7109375" style="14" customWidth="1"/>
    <col min="15373" max="15373" width="2.7109375" style="14" customWidth="1"/>
    <col min="15374" max="15375" width="10.7109375" style="14" customWidth="1"/>
    <col min="15376" max="15376" width="2.7109375" style="14" customWidth="1"/>
    <col min="15377" max="15378" width="10.7109375" style="14" customWidth="1"/>
    <col min="15379" max="15379" width="2.7109375" style="14" customWidth="1"/>
    <col min="15380" max="15381" width="10.7109375" style="14" customWidth="1"/>
    <col min="15382" max="15382" width="2.7109375" style="14" customWidth="1"/>
    <col min="15383" max="15384" width="10.7109375" style="14" customWidth="1"/>
    <col min="15385" max="15385" width="2.7109375" style="14" customWidth="1"/>
    <col min="15386" max="15387" width="10.7109375" style="14" customWidth="1"/>
    <col min="15388" max="15388" width="2.7109375" style="14" customWidth="1"/>
    <col min="15389" max="15390" width="10.7109375" style="14" customWidth="1"/>
    <col min="15391" max="15391" width="2.7109375" style="14" customWidth="1"/>
    <col min="15392" max="15393" width="10.7109375" style="14" customWidth="1"/>
    <col min="15394" max="15394" width="2.7109375" style="14" customWidth="1"/>
    <col min="15395" max="15396" width="10.7109375" style="14" customWidth="1"/>
    <col min="15397" max="15397" width="2.7109375" style="14" customWidth="1"/>
    <col min="15398" max="15399" width="10.7109375" style="14" customWidth="1"/>
    <col min="15400" max="15400" width="2.7109375" style="14" customWidth="1"/>
    <col min="15401" max="15402" width="10.7109375" style="14" customWidth="1"/>
    <col min="15403" max="15403" width="2.7109375" style="14" customWidth="1"/>
    <col min="15404" max="15405" width="10.7109375" style="14" customWidth="1"/>
    <col min="15406" max="15406" width="2.7109375" style="14" customWidth="1"/>
    <col min="15407" max="15408" width="10.7109375" style="14" customWidth="1"/>
    <col min="15409" max="15409" width="2.7109375" style="14" customWidth="1"/>
    <col min="15410" max="15411" width="10.7109375" style="14" customWidth="1"/>
    <col min="15412" max="15412" width="2.7109375" style="14" customWidth="1"/>
    <col min="15413" max="15414" width="10.7109375" style="14" customWidth="1"/>
    <col min="15415" max="15415" width="2.7109375" style="14" customWidth="1"/>
    <col min="15416" max="15417" width="10.7109375" style="14" customWidth="1"/>
    <col min="15418" max="15418" width="2.7109375" style="14" customWidth="1"/>
    <col min="15419" max="15420" width="10.7109375" style="14" customWidth="1"/>
    <col min="15421" max="15421" width="2.7109375" style="14" customWidth="1"/>
    <col min="15422" max="15423" width="10.7109375" style="14" customWidth="1"/>
    <col min="15424" max="15424" width="2.7109375" style="14" customWidth="1"/>
    <col min="15425" max="15426" width="10.7109375" style="14" customWidth="1"/>
    <col min="15427" max="15427" width="2.7109375" style="14" customWidth="1"/>
    <col min="15428" max="15429" width="10.7109375" style="14" customWidth="1"/>
    <col min="15430" max="15430" width="2.7109375" style="14" customWidth="1"/>
    <col min="15431" max="15432" width="10.7109375" style="14" customWidth="1"/>
    <col min="15433" max="15433" width="2.7109375" style="14" customWidth="1"/>
    <col min="15434" max="15435" width="10.7109375" style="14" customWidth="1"/>
    <col min="15436" max="15436" width="2.7109375" style="14" customWidth="1"/>
    <col min="15437" max="15438" width="10.7109375" style="14" customWidth="1"/>
    <col min="15439" max="15439" width="2.7109375" style="14" customWidth="1"/>
    <col min="15440" max="15441" width="10.7109375" style="14" customWidth="1"/>
    <col min="15442" max="15442" width="2.7109375" style="14" customWidth="1"/>
    <col min="15443" max="15444" width="10.7109375" style="14" customWidth="1"/>
    <col min="15445" max="15445" width="2.7109375" style="14" customWidth="1"/>
    <col min="15446" max="15447" width="10.7109375" style="14" customWidth="1"/>
    <col min="15448" max="15448" width="2.7109375" style="14" customWidth="1"/>
    <col min="15449" max="15450" width="10.7109375" style="14" customWidth="1"/>
    <col min="15451" max="15451" width="2.7109375" style="14" customWidth="1"/>
    <col min="15452" max="15453" width="10.7109375" style="14" customWidth="1"/>
    <col min="15454" max="15454" width="2.7109375" style="14" customWidth="1"/>
    <col min="15455" max="15456" width="10.7109375" style="14" customWidth="1"/>
    <col min="15457" max="15457" width="2.7109375" style="14" customWidth="1"/>
    <col min="15458" max="15459" width="10.7109375" style="14" customWidth="1"/>
    <col min="15460" max="15460" width="2.7109375" style="14" customWidth="1"/>
    <col min="15461" max="15462" width="10.7109375" style="14" customWidth="1"/>
    <col min="15463" max="15463" width="2.7109375" style="14" customWidth="1"/>
    <col min="15464" max="15465" width="10.7109375" style="14" customWidth="1"/>
    <col min="15466" max="15466" width="2.7109375" style="14" customWidth="1"/>
    <col min="15467" max="15468" width="10.7109375" style="14" customWidth="1"/>
    <col min="15469" max="15469" width="2.7109375" style="14" customWidth="1"/>
    <col min="15470" max="15471" width="10.7109375" style="14" customWidth="1"/>
    <col min="15472" max="15472" width="2.7109375" style="14" customWidth="1"/>
    <col min="15473" max="15474" width="10.7109375" style="14" customWidth="1"/>
    <col min="15475" max="15475" width="2.7109375" style="14" customWidth="1"/>
    <col min="15476" max="15477" width="10.7109375" style="14" customWidth="1"/>
    <col min="15478" max="15478" width="2.7109375" style="14" customWidth="1"/>
    <col min="15479" max="15480" width="10.7109375" style="14" customWidth="1"/>
    <col min="15481" max="15481" width="2.7109375" style="14" customWidth="1"/>
    <col min="15482" max="15483" width="10.7109375" style="14" customWidth="1"/>
    <col min="15484" max="15484" width="2.7109375" style="14" customWidth="1"/>
    <col min="15485" max="15486" width="10.7109375" style="14" customWidth="1"/>
    <col min="15487" max="15487" width="2.7109375" style="14" customWidth="1"/>
    <col min="15488" max="15489" width="10.7109375" style="14" customWidth="1"/>
    <col min="15490" max="15490" width="2.7109375" style="14" customWidth="1"/>
    <col min="15491" max="15492" width="10.7109375" style="14" customWidth="1"/>
    <col min="15493" max="15493" width="2.7109375" style="14" customWidth="1"/>
    <col min="15494" max="15495" width="10.7109375" style="14" customWidth="1"/>
    <col min="15496" max="15496" width="2.7109375" style="14" customWidth="1"/>
    <col min="15497" max="15498" width="10.7109375" style="14" customWidth="1"/>
    <col min="15499" max="15499" width="2.7109375" style="14" customWidth="1"/>
    <col min="15500" max="15501" width="10.7109375" style="14" customWidth="1"/>
    <col min="15502" max="15502" width="2.7109375" style="14" customWidth="1"/>
    <col min="15503" max="15504" width="10.7109375" style="14" customWidth="1"/>
    <col min="15505" max="15505" width="2.7109375" style="14" customWidth="1"/>
    <col min="15506" max="15507" width="10.7109375" style="14" customWidth="1"/>
    <col min="15508" max="15508" width="2.7109375" style="14" customWidth="1"/>
    <col min="15509" max="15510" width="10.7109375" style="14" customWidth="1"/>
    <col min="15511" max="15511" width="2.7109375" style="14" customWidth="1"/>
    <col min="15512" max="15513" width="10.7109375" style="14" customWidth="1"/>
    <col min="15514" max="15514" width="2.7109375" style="14" customWidth="1"/>
    <col min="15515" max="15516" width="10.7109375" style="14" customWidth="1"/>
    <col min="15517" max="15517" width="2.7109375" style="14" customWidth="1"/>
    <col min="15518" max="15519" width="10.7109375" style="14" customWidth="1"/>
    <col min="15520" max="15520" width="2.7109375" style="14" customWidth="1"/>
    <col min="15521" max="15522" width="10.7109375" style="14" customWidth="1"/>
    <col min="15523" max="15523" width="2.7109375" style="14" customWidth="1"/>
    <col min="15524" max="15525" width="10.7109375" style="14" customWidth="1"/>
    <col min="15526" max="15526" width="2.7109375" style="14" customWidth="1"/>
    <col min="15527" max="15528" width="10.7109375" style="14" customWidth="1"/>
    <col min="15529" max="15529" width="2.7109375" style="14" customWidth="1"/>
    <col min="15530" max="15531" width="10.7109375" style="14" customWidth="1"/>
    <col min="15532" max="15532" width="2.7109375" style="14" customWidth="1"/>
    <col min="15533" max="15534" width="10.7109375" style="14" customWidth="1"/>
    <col min="15535" max="15535" width="2.7109375" style="14" customWidth="1"/>
    <col min="15536" max="15537" width="10.7109375" style="14" customWidth="1"/>
    <col min="15538" max="15538" width="2.7109375" style="14" customWidth="1"/>
    <col min="15539" max="15540" width="10.7109375" style="14" customWidth="1"/>
    <col min="15541" max="15541" width="2.7109375" style="14" customWidth="1"/>
    <col min="15542" max="15543" width="10.7109375" style="14" customWidth="1"/>
    <col min="15544" max="15544" width="2.7109375" style="14" customWidth="1"/>
    <col min="15545" max="15546" width="10.7109375" style="14" customWidth="1"/>
    <col min="15547" max="15547" width="2.7109375" style="14" customWidth="1"/>
    <col min="15548" max="15549" width="10.7109375" style="14" customWidth="1"/>
    <col min="15550" max="15550" width="2.7109375" style="14" customWidth="1"/>
    <col min="15551" max="15552" width="10.7109375" style="14" customWidth="1"/>
    <col min="15553" max="15553" width="2.7109375" style="14" customWidth="1"/>
    <col min="15554" max="15555" width="10.7109375" style="14" customWidth="1"/>
    <col min="15556" max="15556" width="2.7109375" style="14" customWidth="1"/>
    <col min="15557" max="15558" width="10.7109375" style="14" customWidth="1"/>
    <col min="15559" max="15559" width="2.7109375" style="14" customWidth="1"/>
    <col min="15560" max="15561" width="10.7109375" style="14" customWidth="1"/>
    <col min="15562" max="15562" width="2.7109375" style="14" customWidth="1"/>
    <col min="15563" max="15564" width="10.7109375" style="14" customWidth="1"/>
    <col min="15565" max="15565" width="2.7109375" style="14" customWidth="1"/>
    <col min="15566" max="15567" width="10.7109375" style="14" customWidth="1"/>
    <col min="15568" max="15568" width="2.7109375" style="14" customWidth="1"/>
    <col min="15569" max="15570" width="10.7109375" style="14" customWidth="1"/>
    <col min="15571" max="15571" width="2.7109375" style="14" customWidth="1"/>
    <col min="15572" max="15573" width="10.7109375" style="14" customWidth="1"/>
    <col min="15574" max="15574" width="2.7109375" style="14" customWidth="1"/>
    <col min="15575" max="15576" width="10.7109375" style="14" customWidth="1"/>
    <col min="15577" max="15577" width="2.7109375" style="14" customWidth="1"/>
    <col min="15578" max="15579" width="10.7109375" style="14" customWidth="1"/>
    <col min="15580" max="15580" width="2.7109375" style="14" customWidth="1"/>
    <col min="15581" max="15582" width="10.7109375" style="14" customWidth="1"/>
    <col min="15583" max="15583" width="2.7109375" style="14" customWidth="1"/>
    <col min="15584" max="15585" width="10.7109375" style="14" customWidth="1"/>
    <col min="15586" max="15586" width="2.7109375" style="14" customWidth="1"/>
    <col min="15587" max="15588" width="10.7109375" style="14" customWidth="1"/>
    <col min="15589" max="15589" width="2.7109375" style="14" customWidth="1"/>
    <col min="15590" max="15591" width="10.7109375" style="14" customWidth="1"/>
    <col min="15592" max="15592" width="2.7109375" style="14" customWidth="1"/>
    <col min="15593" max="15594" width="10.7109375" style="14" customWidth="1"/>
    <col min="15595" max="15595" width="2.7109375" style="14" customWidth="1"/>
    <col min="15596" max="15597" width="10.7109375" style="14" customWidth="1"/>
    <col min="15598" max="15598" width="2.7109375" style="14" customWidth="1"/>
    <col min="15599" max="15600" width="10.7109375" style="14" customWidth="1"/>
    <col min="15601" max="15601" width="2.7109375" style="14" customWidth="1"/>
    <col min="15602" max="15603" width="10.7109375" style="14" customWidth="1"/>
    <col min="15604" max="15604" width="2.7109375" style="14" customWidth="1"/>
    <col min="15605" max="15606" width="10.7109375" style="14" customWidth="1"/>
    <col min="15607" max="15607" width="2.7109375" style="14" customWidth="1"/>
    <col min="15608" max="15609" width="10.7109375" style="14" customWidth="1"/>
    <col min="15610" max="15610" width="2.7109375" style="14" customWidth="1"/>
    <col min="15611" max="15612" width="10.7109375" style="14" customWidth="1"/>
    <col min="15613" max="15613" width="2.7109375" style="14" customWidth="1"/>
    <col min="15614" max="15615" width="10.7109375" style="14" customWidth="1"/>
    <col min="15616" max="15616" width="2.7109375" style="14" customWidth="1"/>
    <col min="15617" max="15618" width="10.7109375" style="14" customWidth="1"/>
    <col min="15619" max="15619" width="2.7109375" style="14" customWidth="1"/>
    <col min="15620" max="15621" width="10.7109375" style="14" customWidth="1"/>
    <col min="15622" max="15622" width="2.7109375" style="14" customWidth="1"/>
    <col min="15623" max="15624" width="10.7109375" style="14" customWidth="1"/>
    <col min="15625" max="15625" width="2.7109375" style="14" customWidth="1"/>
    <col min="15626" max="15627" width="10.7109375" style="14" customWidth="1"/>
    <col min="15628" max="15628" width="2.7109375" style="14" customWidth="1"/>
    <col min="15629" max="15630" width="10.7109375" style="14" customWidth="1"/>
    <col min="15631" max="15631" width="2.7109375" style="14" customWidth="1"/>
    <col min="15632" max="15633" width="10.7109375" style="14" customWidth="1"/>
    <col min="15634" max="15634" width="2.7109375" style="14" customWidth="1"/>
    <col min="15635" max="15636" width="10.7109375" style="14" customWidth="1"/>
    <col min="15637" max="15637" width="2.7109375" style="14" customWidth="1"/>
    <col min="15638" max="15639" width="10.7109375" style="14" customWidth="1"/>
    <col min="15640" max="15640" width="2.7109375" style="14" customWidth="1"/>
    <col min="15641" max="15642" width="10.7109375" style="14" customWidth="1"/>
    <col min="15643" max="15643" width="2.7109375" style="14" customWidth="1"/>
    <col min="15644" max="15645" width="10.7109375" style="14" customWidth="1"/>
    <col min="15646" max="15646" width="2.7109375" style="14" customWidth="1"/>
    <col min="15647" max="15648" width="10.7109375" style="14" customWidth="1"/>
    <col min="15649" max="15649" width="2.7109375" style="14" customWidth="1"/>
    <col min="15650" max="15651" width="10.7109375" style="14" customWidth="1"/>
    <col min="15652" max="15652" width="2.7109375" style="14" customWidth="1"/>
    <col min="15653" max="15654" width="10.7109375" style="14" customWidth="1"/>
    <col min="15655" max="15655" width="2.7109375" style="14" customWidth="1"/>
    <col min="15656" max="15657" width="10.7109375" style="14" customWidth="1"/>
    <col min="15658" max="15658" width="2.7109375" style="14" customWidth="1"/>
    <col min="15659" max="15660" width="10.7109375" style="14" customWidth="1"/>
    <col min="15661" max="15661" width="2.7109375" style="14" customWidth="1"/>
    <col min="15662" max="15663" width="10.7109375" style="14" customWidth="1"/>
    <col min="15664" max="15664" width="2.7109375" style="14" customWidth="1"/>
    <col min="15665" max="15666" width="10.7109375" style="14" customWidth="1"/>
    <col min="15667" max="15667" width="2.7109375" style="14" customWidth="1"/>
    <col min="15668" max="15669" width="10.7109375" style="14" customWidth="1"/>
    <col min="15670" max="15670" width="2.7109375" style="14" customWidth="1"/>
    <col min="15671" max="15672" width="10.7109375" style="14" customWidth="1"/>
    <col min="15673" max="15673" width="2.7109375" style="14" customWidth="1"/>
    <col min="15674" max="15675" width="10.7109375" style="14" customWidth="1"/>
    <col min="15676" max="15676" width="2.7109375" style="14" customWidth="1"/>
    <col min="15677" max="15678" width="10.7109375" style="14" customWidth="1"/>
    <col min="15679" max="15679" width="2.7109375" style="14" customWidth="1"/>
    <col min="15680" max="15681" width="10.7109375" style="14" customWidth="1"/>
    <col min="15682" max="15682" width="2.7109375" style="14" customWidth="1"/>
    <col min="15683" max="15684" width="10.7109375" style="14" customWidth="1"/>
    <col min="15685" max="15685" width="2.7109375" style="14" customWidth="1"/>
    <col min="15686" max="15687" width="10.7109375" style="14" customWidth="1"/>
    <col min="15688" max="15688" width="2.7109375" style="14" customWidth="1"/>
    <col min="15689" max="15690" width="10.7109375" style="14" customWidth="1"/>
    <col min="15691" max="15691" width="2.7109375" style="14" customWidth="1"/>
    <col min="15692" max="15693" width="10.7109375" style="14" customWidth="1"/>
    <col min="15694" max="15694" width="2.7109375" style="14" customWidth="1"/>
    <col min="15695" max="15696" width="10.7109375" style="14" customWidth="1"/>
    <col min="15697" max="15697" width="2.7109375" style="14" customWidth="1"/>
    <col min="15698" max="15699" width="10.7109375" style="14" customWidth="1"/>
    <col min="15700" max="15700" width="2.7109375" style="14" customWidth="1"/>
    <col min="15701" max="15702" width="10.7109375" style="14" customWidth="1"/>
    <col min="15703" max="15703" width="2.7109375" style="14" customWidth="1"/>
    <col min="15704" max="15705" width="10.7109375" style="14" customWidth="1"/>
    <col min="15706" max="15706" width="2.7109375" style="14" customWidth="1"/>
    <col min="15707" max="15708" width="10.7109375" style="14" customWidth="1"/>
    <col min="15709" max="15709" width="2.7109375" style="14" customWidth="1"/>
    <col min="15710" max="15711" width="10.7109375" style="14" customWidth="1"/>
    <col min="15712" max="15712" width="2.7109375" style="14" customWidth="1"/>
    <col min="15713" max="15714" width="10.7109375" style="14" customWidth="1"/>
    <col min="15715" max="15715" width="2.7109375" style="14" customWidth="1"/>
    <col min="15716" max="15717" width="10.7109375" style="14" customWidth="1"/>
    <col min="15718" max="15718" width="2.7109375" style="14" customWidth="1"/>
    <col min="15719" max="15720" width="10.7109375" style="14" customWidth="1"/>
    <col min="15721" max="15721" width="2.7109375" style="14" customWidth="1"/>
    <col min="15722" max="15723" width="10.7109375" style="14" customWidth="1"/>
    <col min="15724" max="15724" width="2.7109375" style="14" customWidth="1"/>
    <col min="15725" max="15726" width="10.7109375" style="14" customWidth="1"/>
    <col min="15727" max="15727" width="2.7109375" style="14" customWidth="1"/>
    <col min="15728" max="15729" width="10.7109375" style="14" customWidth="1"/>
    <col min="15730" max="15730" width="2.7109375" style="14" customWidth="1"/>
    <col min="15731" max="15732" width="10.7109375" style="14" customWidth="1"/>
    <col min="15733" max="15733" width="2.7109375" style="14" customWidth="1"/>
    <col min="15734" max="15735" width="10.7109375" style="14" customWidth="1"/>
    <col min="15736" max="15736" width="2.7109375" style="14" customWidth="1"/>
    <col min="15737" max="15738" width="10.7109375" style="14" customWidth="1"/>
    <col min="15739" max="15739" width="2.7109375" style="14" customWidth="1"/>
    <col min="15740" max="15741" width="10.7109375" style="14" customWidth="1"/>
    <col min="15742" max="15742" width="2.7109375" style="14" customWidth="1"/>
    <col min="15743" max="15744" width="10.7109375" style="14" customWidth="1"/>
    <col min="15745" max="15745" width="2.7109375" style="14" customWidth="1"/>
    <col min="15746" max="15747" width="10.7109375" style="14" customWidth="1"/>
    <col min="15748" max="15748" width="2.7109375" style="14" customWidth="1"/>
    <col min="15749" max="15750" width="10.7109375" style="14" customWidth="1"/>
    <col min="15751" max="15751" width="2.7109375" style="14" customWidth="1"/>
    <col min="15752" max="15753" width="10.7109375" style="14" customWidth="1"/>
    <col min="15754" max="15754" width="2.7109375" style="14" customWidth="1"/>
    <col min="15755" max="15756" width="10.7109375" style="14" customWidth="1"/>
    <col min="15757" max="15757" width="2.7109375" style="14" customWidth="1"/>
    <col min="15758" max="15759" width="10.7109375" style="14" customWidth="1"/>
    <col min="15760" max="15760" width="2.7109375" style="14" customWidth="1"/>
    <col min="15761" max="15762" width="10.7109375" style="14" customWidth="1"/>
    <col min="15763" max="15763" width="2.7109375" style="14" customWidth="1"/>
    <col min="15764" max="15765" width="10.7109375" style="14" customWidth="1"/>
    <col min="15766" max="15766" width="2.7109375" style="14" customWidth="1"/>
    <col min="15767" max="15768" width="10.7109375" style="14" customWidth="1"/>
    <col min="15769" max="15769" width="2.7109375" style="14" customWidth="1"/>
    <col min="15770" max="15771" width="10.7109375" style="14" customWidth="1"/>
    <col min="15772" max="15772" width="2.7109375" style="14" customWidth="1"/>
    <col min="15773" max="15774" width="10.7109375" style="14" customWidth="1"/>
    <col min="15775" max="15775" width="2.7109375" style="14" customWidth="1"/>
    <col min="15776" max="15777" width="10.7109375" style="14" customWidth="1"/>
    <col min="15778" max="15778" width="2.7109375" style="14" customWidth="1"/>
    <col min="15779" max="15780" width="10.7109375" style="14" customWidth="1"/>
    <col min="15781" max="15781" width="2.7109375" style="14" customWidth="1"/>
    <col min="15782" max="15783" width="10.7109375" style="14" customWidth="1"/>
    <col min="15784" max="15784" width="2.7109375" style="14" customWidth="1"/>
    <col min="15785" max="15786" width="10.7109375" style="14" customWidth="1"/>
    <col min="15787" max="15787" width="2.7109375" style="14" customWidth="1"/>
    <col min="15788" max="15789" width="10.7109375" style="14" customWidth="1"/>
    <col min="15790" max="15790" width="2.7109375" style="14" customWidth="1"/>
    <col min="15791" max="15792" width="10.7109375" style="14" customWidth="1"/>
    <col min="15793" max="15793" width="2.7109375" style="14" customWidth="1"/>
    <col min="15794" max="15795" width="10.7109375" style="14" customWidth="1"/>
    <col min="15796" max="15796" width="2.7109375" style="14" customWidth="1"/>
    <col min="15797" max="15798" width="10.7109375" style="14" customWidth="1"/>
    <col min="15799" max="15799" width="2.7109375" style="14" customWidth="1"/>
    <col min="15800" max="15801" width="10.7109375" style="14" customWidth="1"/>
    <col min="15802" max="15802" width="2.7109375" style="14" customWidth="1"/>
    <col min="15803" max="15804" width="10.7109375" style="14" customWidth="1"/>
    <col min="15805" max="15805" width="2.7109375" style="14" customWidth="1"/>
    <col min="15806" max="15807" width="10.7109375" style="14" customWidth="1"/>
    <col min="15808" max="15808" width="2.7109375" style="14" customWidth="1"/>
    <col min="15809" max="15810" width="10.7109375" style="14" customWidth="1"/>
    <col min="15811" max="15811" width="2.7109375" style="14" customWidth="1"/>
    <col min="15812" max="15813" width="10.7109375" style="14" customWidth="1"/>
    <col min="15814" max="15814" width="2.7109375" style="14" customWidth="1"/>
    <col min="15815" max="15816" width="10.7109375" style="14" customWidth="1"/>
    <col min="15817" max="15817" width="2.7109375" style="14" customWidth="1"/>
    <col min="15818" max="15819" width="10.7109375" style="14" customWidth="1"/>
    <col min="15820" max="15820" width="2.7109375" style="14" customWidth="1"/>
    <col min="15821" max="15822" width="10.7109375" style="14" customWidth="1"/>
    <col min="15823" max="15823" width="2.7109375" style="14" customWidth="1"/>
    <col min="15824" max="15825" width="10.7109375" style="14" customWidth="1"/>
    <col min="15826" max="15826" width="2.7109375" style="14" customWidth="1"/>
    <col min="15827" max="15828" width="10.7109375" style="14" customWidth="1"/>
    <col min="15829" max="15829" width="2.7109375" style="14" customWidth="1"/>
    <col min="15830" max="15831" width="10.7109375" style="14" customWidth="1"/>
    <col min="15832" max="15832" width="2.7109375" style="14" customWidth="1"/>
    <col min="15833" max="15834" width="10.7109375" style="14" customWidth="1"/>
    <col min="15835" max="15835" width="2.7109375" style="14" customWidth="1"/>
    <col min="15836" max="15837" width="10.7109375" style="14" customWidth="1"/>
    <col min="15838" max="15838" width="2.7109375" style="14" customWidth="1"/>
    <col min="15839" max="15840" width="10.7109375" style="14" customWidth="1"/>
    <col min="15841" max="15841" width="2.7109375" style="14" customWidth="1"/>
    <col min="15842" max="15843" width="10.7109375" style="14" customWidth="1"/>
    <col min="15844" max="15844" width="2.7109375" style="14" customWidth="1"/>
    <col min="15845" max="15846" width="10.7109375" style="14" customWidth="1"/>
    <col min="15847" max="15847" width="2.7109375" style="14" customWidth="1"/>
    <col min="15848" max="15849" width="10.7109375" style="14" customWidth="1"/>
    <col min="15850" max="15850" width="2.7109375" style="14" customWidth="1"/>
    <col min="15851" max="15852" width="10.7109375" style="14" customWidth="1"/>
    <col min="15853" max="15853" width="2.7109375" style="14" customWidth="1"/>
    <col min="15854" max="15855" width="10.7109375" style="14" customWidth="1"/>
    <col min="15856" max="15856" width="2.7109375" style="14" customWidth="1"/>
    <col min="15857" max="15858" width="10.7109375" style="14" customWidth="1"/>
    <col min="15859" max="15859" width="2.7109375" style="14" customWidth="1"/>
    <col min="15860" max="15861" width="10.7109375" style="14" customWidth="1"/>
    <col min="15862" max="15862" width="2.7109375" style="14" customWidth="1"/>
    <col min="15863" max="15864" width="10.7109375" style="14" customWidth="1"/>
    <col min="15865" max="15865" width="2.7109375" style="14" customWidth="1"/>
    <col min="15866" max="15867" width="10.7109375" style="14" customWidth="1"/>
    <col min="15868" max="15868" width="2.7109375" style="14" customWidth="1"/>
    <col min="15869" max="15870" width="10.7109375" style="14" customWidth="1"/>
    <col min="15871" max="15871" width="2.7109375" style="14" customWidth="1"/>
    <col min="15872" max="15873" width="10.7109375" style="14" customWidth="1"/>
    <col min="15874" max="15874" width="2.7109375" style="14" customWidth="1"/>
    <col min="15875" max="15876" width="10.7109375" style="14" customWidth="1"/>
    <col min="15877" max="15877" width="2.7109375" style="14" customWidth="1"/>
    <col min="15878" max="15879" width="10.7109375" style="14" customWidth="1"/>
    <col min="15880" max="15880" width="2.7109375" style="14" customWidth="1"/>
    <col min="15881" max="15882" width="10.7109375" style="14" customWidth="1"/>
    <col min="15883" max="15883" width="2.7109375" style="14" customWidth="1"/>
    <col min="15884" max="15885" width="10.7109375" style="14" customWidth="1"/>
    <col min="15886" max="15886" width="2.7109375" style="14" customWidth="1"/>
    <col min="15887" max="15888" width="10.7109375" style="14" customWidth="1"/>
    <col min="15889" max="15889" width="2.7109375" style="14" customWidth="1"/>
    <col min="15890" max="15891" width="10.7109375" style="14" customWidth="1"/>
    <col min="15892" max="15892" width="2.7109375" style="14" customWidth="1"/>
    <col min="15893" max="15894" width="10.7109375" style="14" customWidth="1"/>
    <col min="15895" max="15895" width="2.7109375" style="14" customWidth="1"/>
    <col min="15896" max="15897" width="10.7109375" style="14" customWidth="1"/>
    <col min="15898" max="15898" width="2.7109375" style="14" customWidth="1"/>
    <col min="15899" max="15900" width="10.7109375" style="14" customWidth="1"/>
    <col min="15901" max="15901" width="2.7109375" style="14" customWidth="1"/>
    <col min="15902" max="15903" width="10.7109375" style="14" customWidth="1"/>
    <col min="15904" max="15904" width="2.7109375" style="14" customWidth="1"/>
    <col min="15905" max="15906" width="10.7109375" style="14" customWidth="1"/>
    <col min="15907" max="15907" width="2.7109375" style="14" customWidth="1"/>
    <col min="15908" max="15909" width="10.7109375" style="14" customWidth="1"/>
    <col min="15910" max="15910" width="2.7109375" style="14" customWidth="1"/>
    <col min="15911" max="15912" width="10.7109375" style="14" customWidth="1"/>
    <col min="15913" max="15913" width="2.7109375" style="14" customWidth="1"/>
    <col min="15914" max="15915" width="10.7109375" style="14" customWidth="1"/>
    <col min="15916" max="15916" width="2.7109375" style="14" customWidth="1"/>
    <col min="15917" max="15918" width="10.7109375" style="14" customWidth="1"/>
    <col min="15919" max="15919" width="2.7109375" style="14" customWidth="1"/>
    <col min="15920" max="15921" width="10.7109375" style="14" customWidth="1"/>
    <col min="15922" max="15922" width="2.7109375" style="14" customWidth="1"/>
    <col min="15923" max="15924" width="10.7109375" style="14" customWidth="1"/>
    <col min="15925" max="15925" width="2.7109375" style="14" customWidth="1"/>
    <col min="15926" max="15927" width="10.7109375" style="14" customWidth="1"/>
    <col min="15928" max="15928" width="2.7109375" style="14" customWidth="1"/>
    <col min="15929" max="15930" width="10.7109375" style="14" customWidth="1"/>
    <col min="15931" max="15931" width="2.7109375" style="14" customWidth="1"/>
    <col min="15932" max="15933" width="10.7109375" style="14" customWidth="1"/>
    <col min="15934" max="15934" width="2.7109375" style="14" customWidth="1"/>
    <col min="15935" max="15936" width="10.7109375" style="14" customWidth="1"/>
    <col min="15937" max="15937" width="2.7109375" style="14" customWidth="1"/>
    <col min="15938" max="15939" width="10.7109375" style="14" customWidth="1"/>
    <col min="15940" max="15940" width="2.7109375" style="14" customWidth="1"/>
    <col min="15941" max="15942" width="10.7109375" style="14" customWidth="1"/>
    <col min="15943" max="15943" width="2.7109375" style="14" customWidth="1"/>
    <col min="15944" max="15945" width="10.7109375" style="14" customWidth="1"/>
    <col min="15946" max="15946" width="2.7109375" style="14" customWidth="1"/>
    <col min="15947" max="15948" width="10.7109375" style="14" customWidth="1"/>
    <col min="15949" max="15949" width="2.7109375" style="14" customWidth="1"/>
    <col min="15950" max="15951" width="10.7109375" style="14" customWidth="1"/>
    <col min="15952" max="15952" width="2.7109375" style="14" customWidth="1"/>
    <col min="15953" max="15954" width="10.7109375" style="14" customWidth="1"/>
    <col min="15955" max="15955" width="2.7109375" style="14" customWidth="1"/>
    <col min="15956" max="15957" width="10.7109375" style="14" customWidth="1"/>
    <col min="15958" max="15958" width="2.7109375" style="14" customWidth="1"/>
    <col min="15959" max="15960" width="10.7109375" style="14" customWidth="1"/>
    <col min="15961" max="15961" width="2.7109375" style="14" customWidth="1"/>
    <col min="15962" max="15963" width="10.7109375" style="14" customWidth="1"/>
    <col min="15964" max="15964" width="2.7109375" style="14" customWidth="1"/>
    <col min="15965" max="15966" width="10.7109375" style="14" customWidth="1"/>
    <col min="15967" max="15967" width="2.7109375" style="14" customWidth="1"/>
    <col min="15968" max="15969" width="10.7109375" style="14" customWidth="1"/>
    <col min="15970" max="15970" width="2.7109375" style="14" customWidth="1"/>
    <col min="15971" max="15972" width="10.7109375" style="14" customWidth="1"/>
    <col min="15973" max="15973" width="2.7109375" style="14" customWidth="1"/>
    <col min="15974" max="15975" width="10.7109375" style="14" customWidth="1"/>
    <col min="15976" max="15976" width="2.7109375" style="14" customWidth="1"/>
    <col min="15977" max="15978" width="10.7109375" style="14" customWidth="1"/>
    <col min="15979" max="15979" width="2.7109375" style="14" customWidth="1"/>
    <col min="15980" max="15981" width="10.7109375" style="14" customWidth="1"/>
    <col min="15982" max="15982" width="2.7109375" style="14" customWidth="1"/>
    <col min="15983" max="15984" width="10.7109375" style="14" customWidth="1"/>
    <col min="15985" max="15985" width="2.7109375" style="14" customWidth="1"/>
    <col min="15986" max="15987" width="10.7109375" style="14" customWidth="1"/>
    <col min="15988" max="15988" width="2.7109375" style="14" customWidth="1"/>
    <col min="15989" max="15990" width="10.7109375" style="14" customWidth="1"/>
    <col min="15991" max="15991" width="2.7109375" style="14" customWidth="1"/>
    <col min="15992" max="15993" width="10.7109375" style="14" customWidth="1"/>
    <col min="15994" max="15994" width="2.7109375" style="14" customWidth="1"/>
    <col min="15995" max="15996" width="10.7109375" style="14" customWidth="1"/>
    <col min="15997" max="15997" width="2.7109375" style="14" customWidth="1"/>
    <col min="15998" max="15999" width="10.7109375" style="14" customWidth="1"/>
    <col min="16000" max="16000" width="2.7109375" style="14" customWidth="1"/>
    <col min="16001" max="16002" width="10.7109375" style="14" customWidth="1"/>
    <col min="16003" max="16003" width="2.7109375" style="14" customWidth="1"/>
    <col min="16004" max="16005" width="10.7109375" style="14" customWidth="1"/>
    <col min="16006" max="16006" width="2.7109375" style="14" customWidth="1"/>
    <col min="16007" max="16008" width="10.7109375" style="14" customWidth="1"/>
    <col min="16009" max="16009" width="2.7109375" style="14" customWidth="1"/>
    <col min="16010" max="16011" width="10.7109375" style="14" customWidth="1"/>
    <col min="16012" max="16012" width="2.7109375" style="14" customWidth="1"/>
    <col min="16013" max="16014" width="10.7109375" style="14" customWidth="1"/>
    <col min="16015" max="16015" width="2.7109375" style="14" customWidth="1"/>
    <col min="16016" max="16017" width="10.7109375" style="14" customWidth="1"/>
    <col min="16018" max="16018" width="2.7109375" style="14" customWidth="1"/>
    <col min="16019" max="16020" width="10.7109375" style="14" customWidth="1"/>
    <col min="16021" max="16021" width="2.7109375" style="14" customWidth="1"/>
    <col min="16022" max="16023" width="10.7109375" style="14" customWidth="1"/>
    <col min="16024" max="16024" width="2.7109375" style="14" customWidth="1"/>
    <col min="16025" max="16026" width="10.7109375" style="14" customWidth="1"/>
    <col min="16027" max="16027" width="2.7109375" style="14" customWidth="1"/>
    <col min="16028" max="16029" width="10.7109375" style="14" customWidth="1"/>
    <col min="16030" max="16030" width="2.7109375" style="14" customWidth="1"/>
    <col min="16031" max="16032" width="10.7109375" style="14" customWidth="1"/>
    <col min="16033" max="16033" width="2.7109375" style="14" customWidth="1"/>
    <col min="16034" max="16035" width="10.7109375" style="14" customWidth="1"/>
    <col min="16036" max="16036" width="2.7109375" style="14" customWidth="1"/>
    <col min="16037" max="16038" width="10.7109375" style="14" customWidth="1"/>
    <col min="16039" max="16039" width="2.7109375" style="14" customWidth="1"/>
    <col min="16040" max="16041" width="10.7109375" style="14" customWidth="1"/>
    <col min="16042" max="16042" width="2.7109375" style="14" customWidth="1"/>
    <col min="16043" max="16044" width="10.7109375" style="14" customWidth="1"/>
    <col min="16045" max="16045" width="2.7109375" style="14" customWidth="1"/>
    <col min="16046" max="16047" width="10.7109375" style="14" customWidth="1"/>
    <col min="16048" max="16048" width="2.7109375" style="14" customWidth="1"/>
    <col min="16049" max="16050" width="10.7109375" style="14" customWidth="1"/>
    <col min="16051" max="16051" width="2.7109375" style="14" customWidth="1"/>
    <col min="16052" max="16053" width="10.7109375" style="14" customWidth="1"/>
    <col min="16054" max="16054" width="2.7109375" style="14" customWidth="1"/>
    <col min="16055" max="16056" width="10.7109375" style="14" customWidth="1"/>
    <col min="16057" max="16057" width="2.7109375" style="14" customWidth="1"/>
    <col min="16058" max="16059" width="10.7109375" style="14" customWidth="1"/>
    <col min="16060" max="16060" width="2.7109375" style="14" customWidth="1"/>
    <col min="16061" max="16062" width="10.7109375" style="14" customWidth="1"/>
    <col min="16063" max="16063" width="2.7109375" style="14" customWidth="1"/>
    <col min="16064" max="16065" width="10.7109375" style="14" customWidth="1"/>
    <col min="16066" max="16066" width="2.7109375" style="14" customWidth="1"/>
    <col min="16067" max="16068" width="10.7109375" style="14" customWidth="1"/>
    <col min="16069" max="16069" width="2.7109375" style="14" customWidth="1"/>
    <col min="16070" max="16071" width="10.7109375" style="14" customWidth="1"/>
    <col min="16072" max="16072" width="2.7109375" style="14" customWidth="1"/>
    <col min="16073" max="16074" width="10.7109375" style="14" customWidth="1"/>
    <col min="16075" max="16075" width="2.7109375" style="14" customWidth="1"/>
    <col min="16076" max="16077" width="10.7109375" style="14" customWidth="1"/>
    <col min="16078" max="16078" width="2.7109375" style="14" customWidth="1"/>
    <col min="16079" max="16080" width="10.7109375" style="14" customWidth="1"/>
    <col min="16081" max="16081" width="2.7109375" style="14" customWidth="1"/>
    <col min="16082" max="16083" width="10.7109375" style="14" customWidth="1"/>
    <col min="16084" max="16084" width="2.7109375" style="14" customWidth="1"/>
    <col min="16085" max="16086" width="10.7109375" style="14" customWidth="1"/>
    <col min="16087" max="16087" width="2.7109375" style="14" customWidth="1"/>
    <col min="16088" max="16089" width="10.7109375" style="14" customWidth="1"/>
    <col min="16090" max="16090" width="2.7109375" style="14" customWidth="1"/>
    <col min="16091" max="16092" width="10.7109375" style="14" customWidth="1"/>
    <col min="16093" max="16093" width="2.7109375" style="14" customWidth="1"/>
    <col min="16094" max="16095" width="10.7109375" style="14" customWidth="1"/>
    <col min="16096" max="16096" width="2.7109375" style="14" customWidth="1"/>
    <col min="16097" max="16098" width="10.7109375" style="14" customWidth="1"/>
    <col min="16099" max="16099" width="2.7109375" style="14" customWidth="1"/>
    <col min="16100" max="16101" width="10.7109375" style="14" customWidth="1"/>
    <col min="16102" max="16102" width="2.7109375" style="14" customWidth="1"/>
    <col min="16103" max="16104" width="10.7109375" style="14" customWidth="1"/>
    <col min="16105" max="16105" width="2.7109375" style="14" customWidth="1"/>
    <col min="16106" max="16107" width="10.7109375" style="14" customWidth="1"/>
    <col min="16108" max="16108" width="2.7109375" style="14" customWidth="1"/>
    <col min="16109" max="16110" width="10.7109375" style="14" customWidth="1"/>
    <col min="16111" max="16111" width="2.7109375" style="14" customWidth="1"/>
    <col min="16112" max="16113" width="10.7109375" style="14" customWidth="1"/>
    <col min="16114" max="16114" width="2.7109375" style="14" customWidth="1"/>
    <col min="16115" max="16116" width="10.7109375" style="14" customWidth="1"/>
    <col min="16117" max="16117" width="2.7109375" style="14" customWidth="1"/>
    <col min="16118" max="16119" width="10.7109375" style="14" customWidth="1"/>
    <col min="16120" max="16120" width="2.7109375" style="14" customWidth="1"/>
    <col min="16121" max="16122" width="10.7109375" style="14" customWidth="1"/>
    <col min="16123" max="16123" width="2.7109375" style="14" customWidth="1"/>
    <col min="16124" max="16125" width="10.7109375" style="14" customWidth="1"/>
    <col min="16126" max="16126" width="2.7109375" style="14" customWidth="1"/>
    <col min="16127" max="16128" width="10.7109375" style="14" customWidth="1"/>
    <col min="16129" max="16129" width="2.7109375" style="14" customWidth="1"/>
    <col min="16130" max="16131" width="10.7109375" style="14" customWidth="1"/>
    <col min="16132" max="16132" width="2.7109375" style="14" customWidth="1"/>
    <col min="16133" max="16134" width="10.7109375" style="14" customWidth="1"/>
    <col min="16135" max="16135" width="2.7109375" style="14" customWidth="1"/>
    <col min="16136" max="16137" width="10.7109375" style="14" customWidth="1"/>
    <col min="16138" max="16138" width="2.7109375" style="14" customWidth="1"/>
    <col min="16139" max="16140" width="10.7109375" style="14" customWidth="1"/>
    <col min="16141" max="16141" width="2.7109375" style="14" customWidth="1"/>
    <col min="16142" max="16143" width="10.7109375" style="14" customWidth="1"/>
    <col min="16144" max="16144" width="2.7109375" style="14" customWidth="1"/>
    <col min="16145" max="16146" width="10.7109375" style="14" customWidth="1"/>
    <col min="16147" max="16147" width="2.7109375" style="14" customWidth="1"/>
    <col min="16148" max="16149" width="10.7109375" style="14" customWidth="1"/>
    <col min="16150" max="16150" width="2.7109375" style="14" customWidth="1"/>
    <col min="16151" max="16152" width="10.7109375" style="14" customWidth="1"/>
    <col min="16153" max="16153" width="2.7109375" style="14" customWidth="1"/>
    <col min="16154" max="16155" width="10.7109375" style="14" customWidth="1"/>
    <col min="16156" max="16156" width="2.7109375" style="14" customWidth="1"/>
    <col min="16157" max="16158" width="10.7109375" style="14" customWidth="1"/>
    <col min="16159" max="16159" width="2.7109375" style="14" customWidth="1"/>
    <col min="16160" max="16161" width="10.7109375" style="14" customWidth="1"/>
    <col min="16162" max="16162" width="2.7109375" style="14" customWidth="1"/>
    <col min="16163" max="16164" width="10.7109375" style="14" customWidth="1"/>
    <col min="16165" max="16165" width="2.7109375" style="14" customWidth="1"/>
    <col min="16166" max="16167" width="10.7109375" style="14" customWidth="1"/>
    <col min="16168" max="16168" width="2.7109375" style="14" customWidth="1"/>
    <col min="16169" max="16170" width="10.7109375" style="14" customWidth="1"/>
    <col min="16171" max="16171" width="2.7109375" style="14" customWidth="1"/>
    <col min="16172" max="16173" width="10.7109375" style="14" customWidth="1"/>
    <col min="16174" max="16174" width="2.7109375" style="14" customWidth="1"/>
    <col min="16175" max="16176" width="10.7109375" style="14" customWidth="1"/>
    <col min="16177" max="16177" width="2.7109375" style="14" customWidth="1"/>
    <col min="16178" max="16179" width="10.7109375" style="14" customWidth="1"/>
    <col min="16180" max="16180" width="2.7109375" style="14" customWidth="1"/>
    <col min="16181" max="16182" width="10.7109375" style="14" customWidth="1"/>
    <col min="16183" max="16183" width="2.7109375" style="14" customWidth="1"/>
    <col min="16184" max="16185" width="10.7109375" style="14" customWidth="1"/>
    <col min="16186" max="16186" width="2.7109375" style="14" customWidth="1"/>
    <col min="16187" max="16188" width="10.7109375" style="14" customWidth="1"/>
    <col min="16189" max="16189" width="2.7109375" style="14" customWidth="1"/>
    <col min="16190" max="16191" width="10.7109375" style="14" customWidth="1"/>
    <col min="16192" max="16192" width="2.7109375" style="14" customWidth="1"/>
    <col min="16193" max="16194" width="10.7109375" style="14" customWidth="1"/>
    <col min="16195" max="16195" width="2.7109375" style="14" customWidth="1"/>
    <col min="16196" max="16197" width="10.7109375" style="14" customWidth="1"/>
    <col min="16198" max="16198" width="2.7109375" style="14" customWidth="1"/>
    <col min="16199" max="16200" width="10.7109375" style="14" customWidth="1"/>
    <col min="16201" max="16201" width="2.7109375" style="14" customWidth="1"/>
    <col min="16202" max="16203" width="10.7109375" style="14" customWidth="1"/>
    <col min="16204" max="16204" width="2.7109375" style="14" customWidth="1"/>
    <col min="16205" max="16206" width="10.7109375" style="14" customWidth="1"/>
    <col min="16207" max="16207" width="2.7109375" style="14" customWidth="1"/>
    <col min="16208" max="16209" width="10.7109375" style="14" customWidth="1"/>
    <col min="16210" max="16210" width="2.7109375" style="14" customWidth="1"/>
    <col min="16211" max="16212" width="10.7109375" style="14" customWidth="1"/>
    <col min="16213" max="16213" width="2.7109375" style="14" customWidth="1"/>
    <col min="16214" max="16215" width="10.7109375" style="14" customWidth="1"/>
    <col min="16216" max="16216" width="2.7109375" style="14" customWidth="1"/>
    <col min="16217" max="16218" width="10.7109375" style="14" customWidth="1"/>
    <col min="16219" max="16219" width="2.7109375" style="14" customWidth="1"/>
    <col min="16220" max="16221" width="10.7109375" style="14" customWidth="1"/>
    <col min="16222" max="16222" width="2.7109375" style="14" customWidth="1"/>
    <col min="16223" max="16224" width="10.7109375" style="14" customWidth="1"/>
    <col min="16225" max="16225" width="2.7109375" style="14" customWidth="1"/>
    <col min="16226" max="16227" width="10.7109375" style="14" customWidth="1"/>
    <col min="16228" max="16228" width="2.7109375" style="14" customWidth="1"/>
    <col min="16229" max="16230" width="10.7109375" style="14" customWidth="1"/>
    <col min="16231" max="16231" width="2.7109375" style="14" customWidth="1"/>
    <col min="16232" max="16233" width="10.7109375" style="14" customWidth="1"/>
    <col min="16234" max="16234" width="2.7109375" style="14" customWidth="1"/>
    <col min="16235" max="16236" width="10.7109375" style="14" customWidth="1"/>
    <col min="16237" max="16237" width="2.7109375" style="14" customWidth="1"/>
    <col min="16238" max="16239" width="10.7109375" style="14" customWidth="1"/>
    <col min="16240" max="16240" width="2.7109375" style="14" customWidth="1"/>
    <col min="16241" max="16242" width="10.7109375" style="14" customWidth="1"/>
    <col min="16243" max="16243" width="2.7109375" style="14" customWidth="1"/>
    <col min="16244" max="16245" width="10.7109375" style="14" customWidth="1"/>
    <col min="16246" max="16246" width="2.7109375" style="14" customWidth="1"/>
    <col min="16247" max="16248" width="10.7109375" style="14" customWidth="1"/>
    <col min="16249" max="16249" width="2.7109375" style="14" customWidth="1"/>
    <col min="16250" max="16251" width="10.7109375" style="14" customWidth="1"/>
    <col min="16252" max="16252" width="2.7109375" style="14" customWidth="1"/>
    <col min="16253" max="16254" width="10.7109375" style="14" customWidth="1"/>
    <col min="16255" max="16255" width="2.7109375" style="14" customWidth="1"/>
    <col min="16256" max="16257" width="10.7109375" style="14" customWidth="1"/>
    <col min="16258" max="16258" width="2.7109375" style="14" customWidth="1"/>
    <col min="16259" max="16260" width="10.7109375" style="14" customWidth="1"/>
    <col min="16261" max="16261" width="2.7109375" style="14" customWidth="1"/>
    <col min="16262" max="16263" width="10.7109375" style="14" customWidth="1"/>
    <col min="16264" max="16264" width="2.7109375" style="14" customWidth="1"/>
    <col min="16265" max="16266" width="10.7109375" style="14" customWidth="1"/>
    <col min="16267" max="16267" width="2.7109375" style="14" customWidth="1"/>
    <col min="16268" max="16269" width="10.7109375" style="14" customWidth="1"/>
    <col min="16270" max="16270" width="2.7109375" style="14" customWidth="1"/>
    <col min="16271" max="16272" width="10.7109375" style="14" customWidth="1"/>
    <col min="16273" max="16273" width="2.7109375" style="14" customWidth="1"/>
    <col min="16274" max="16275" width="10.7109375" style="14" customWidth="1"/>
    <col min="16276" max="16276" width="2.7109375" style="14" customWidth="1"/>
    <col min="16277" max="16278" width="10.7109375" style="14" customWidth="1"/>
    <col min="16279" max="16279" width="2.7109375" style="14" customWidth="1"/>
    <col min="16280" max="16281" width="10.7109375" style="14" customWidth="1"/>
    <col min="16282" max="16282" width="2.7109375" style="14" customWidth="1"/>
    <col min="16283" max="16284" width="10.7109375" style="14" customWidth="1"/>
    <col min="16285" max="16285" width="2.7109375" style="14" customWidth="1"/>
    <col min="16286" max="16287" width="10.7109375" style="14" customWidth="1"/>
    <col min="16288" max="16288" width="2.7109375" style="14" customWidth="1"/>
    <col min="16289" max="16290" width="10.7109375" style="14" customWidth="1"/>
    <col min="16291" max="16291" width="2.7109375" style="14" customWidth="1"/>
    <col min="16292" max="16293" width="10.7109375" style="14" customWidth="1"/>
    <col min="16294" max="16294" width="2.7109375" style="14" customWidth="1"/>
    <col min="16295" max="16296" width="10.7109375" style="14" customWidth="1"/>
    <col min="16297" max="16297" width="2.7109375" style="14" customWidth="1"/>
    <col min="16298" max="16299" width="10.7109375" style="14" customWidth="1"/>
    <col min="16300" max="16300" width="2.7109375" style="14" customWidth="1"/>
    <col min="16301" max="16302" width="10.7109375" style="14" customWidth="1"/>
    <col min="16303" max="16303" width="2.7109375" style="14" customWidth="1"/>
    <col min="16304" max="16305" width="10.7109375" style="14" customWidth="1"/>
    <col min="16306" max="16306" width="2.7109375" style="14" customWidth="1"/>
    <col min="16307" max="16308" width="10.7109375" style="14" customWidth="1"/>
    <col min="16309" max="16309" width="2.7109375" style="14" customWidth="1"/>
    <col min="16310" max="16311" width="10.7109375" style="14" customWidth="1"/>
    <col min="16312" max="16312" width="2.7109375" style="14" customWidth="1"/>
    <col min="16313" max="16314" width="10.7109375" style="14" customWidth="1"/>
    <col min="16315" max="16315" width="2.7109375" style="14" customWidth="1"/>
    <col min="16316" max="16317" width="10.7109375" style="14" customWidth="1"/>
    <col min="16318" max="16318" width="2.7109375" style="14" customWidth="1"/>
    <col min="16319" max="16320" width="10.7109375" style="14" customWidth="1"/>
    <col min="16321" max="16321" width="2.7109375" style="14" customWidth="1"/>
    <col min="16322" max="16323" width="10.7109375" style="14" customWidth="1"/>
    <col min="16324" max="16324" width="2.7109375" style="14" customWidth="1"/>
    <col min="16325" max="16326" width="10.7109375" style="14" customWidth="1"/>
    <col min="16327" max="16327" width="2.7109375" style="14" customWidth="1"/>
    <col min="16328" max="16329" width="10.7109375" style="14" customWidth="1"/>
    <col min="16330" max="16330" width="2.7109375" style="14" customWidth="1"/>
    <col min="16331" max="16332" width="10.7109375" style="14" customWidth="1"/>
    <col min="16333" max="16333" width="2.7109375" style="14" customWidth="1"/>
    <col min="16334" max="16335" width="10.7109375" style="14" customWidth="1"/>
    <col min="16336" max="16336" width="2.7109375" style="14" customWidth="1"/>
    <col min="16337" max="16338" width="10.7109375" style="14" customWidth="1"/>
    <col min="16339" max="16339" width="2.7109375" style="14" customWidth="1"/>
    <col min="16340" max="16341" width="10.7109375" style="14" customWidth="1"/>
    <col min="16342" max="16342" width="2.7109375" style="14" customWidth="1"/>
    <col min="16343" max="16344" width="10.7109375" style="14" customWidth="1"/>
    <col min="16345" max="16345" width="2.7109375" style="14" customWidth="1"/>
    <col min="16346" max="16347" width="10.7109375" style="14" customWidth="1"/>
    <col min="16348" max="16348" width="2.7109375" style="14" customWidth="1"/>
    <col min="16349" max="16350" width="10.7109375" style="14" customWidth="1"/>
    <col min="16351" max="16351" width="2.7109375" style="14" customWidth="1"/>
    <col min="16352" max="16353" width="10.7109375" style="14" customWidth="1"/>
    <col min="16354" max="16354" width="2.7109375" style="14" customWidth="1"/>
    <col min="16355" max="16356" width="10.7109375" style="14" customWidth="1"/>
    <col min="16357" max="16357" width="2.7109375" style="14" customWidth="1"/>
    <col min="16358" max="16359" width="10.7109375" style="14" customWidth="1"/>
    <col min="16360" max="16360" width="2.7109375" style="14" customWidth="1"/>
    <col min="16361" max="16362" width="10.7109375" style="14" customWidth="1"/>
    <col min="16363" max="16363" width="2.7109375" style="14" customWidth="1"/>
    <col min="16364" max="16365" width="10.7109375" style="14" customWidth="1"/>
    <col min="16366" max="16366" width="2.7109375" style="14" customWidth="1"/>
    <col min="16367" max="16368" width="10.7109375" style="14" customWidth="1"/>
    <col min="16369" max="16369" width="2.7109375" style="14" customWidth="1"/>
    <col min="16370" max="16371" width="10.7109375" style="14" customWidth="1"/>
    <col min="16372" max="16372" width="2.7109375" style="14" customWidth="1"/>
    <col min="16373" max="16374" width="10.7109375" style="14" customWidth="1"/>
    <col min="16375" max="16375" width="2.7109375" style="14" customWidth="1"/>
    <col min="16376" max="16377" width="10.7109375" style="14" customWidth="1"/>
    <col min="16378" max="16378" width="2.7109375" style="14" customWidth="1"/>
    <col min="16379" max="16380" width="10.7109375" style="14" customWidth="1"/>
    <col min="16381" max="16381" width="2.7109375" style="14" customWidth="1"/>
    <col min="16382" max="16383" width="10.7109375" style="14" customWidth="1"/>
    <col min="16384" max="16384" width="2.7109375" style="14" customWidth="1"/>
  </cols>
  <sheetData>
    <row r="2" spans="2:9" s="46" customFormat="1" ht="21" customHeight="1" x14ac:dyDescent="0.25">
      <c r="E2" s="47" t="s">
        <v>124</v>
      </c>
    </row>
    <row r="3" spans="2:9" s="46" customFormat="1" ht="21" customHeight="1" x14ac:dyDescent="0.25">
      <c r="E3" s="46" t="s">
        <v>125</v>
      </c>
    </row>
    <row r="4" spans="2:9" s="46" customFormat="1" ht="21" customHeight="1" x14ac:dyDescent="0.25">
      <c r="E4" s="47" t="s">
        <v>126</v>
      </c>
    </row>
    <row r="5" spans="2:9" s="46" customFormat="1" ht="21" customHeight="1" x14ac:dyDescent="0.25">
      <c r="E5" s="46" t="s">
        <v>127</v>
      </c>
    </row>
    <row r="7" spans="2:9" x14ac:dyDescent="0.25">
      <c r="B7" s="63" t="s">
        <v>128</v>
      </c>
      <c r="C7" s="63"/>
      <c r="D7" s="63"/>
      <c r="E7" s="63"/>
      <c r="F7" s="63"/>
      <c r="G7" s="63"/>
      <c r="H7" s="63"/>
      <c r="I7" s="63"/>
    </row>
    <row r="8" spans="2:9" x14ac:dyDescent="0.25">
      <c r="B8" s="63"/>
      <c r="C8" s="63"/>
      <c r="D8" s="63"/>
      <c r="E8" s="63"/>
      <c r="F8" s="63"/>
      <c r="G8" s="63"/>
      <c r="H8" s="63"/>
      <c r="I8" s="63"/>
    </row>
    <row r="9" spans="2:9" x14ac:dyDescent="0.25">
      <c r="B9" s="63"/>
      <c r="C9" s="63"/>
      <c r="D9" s="63"/>
      <c r="E9" s="63"/>
      <c r="F9" s="63"/>
      <c r="G9" s="63"/>
      <c r="H9" s="63"/>
      <c r="I9" s="63"/>
    </row>
    <row r="10" spans="2:9" x14ac:dyDescent="0.25">
      <c r="B10" s="63"/>
      <c r="C10" s="63"/>
      <c r="D10" s="63"/>
      <c r="E10" s="63"/>
      <c r="F10" s="63"/>
      <c r="G10" s="63"/>
      <c r="H10" s="63"/>
      <c r="I10" s="63"/>
    </row>
    <row r="11" spans="2:9" x14ac:dyDescent="0.25">
      <c r="B11" s="63"/>
      <c r="C11" s="63"/>
      <c r="D11" s="63"/>
      <c r="E11" s="63"/>
      <c r="F11" s="63"/>
      <c r="G11" s="63"/>
      <c r="H11" s="63"/>
      <c r="I11" s="63"/>
    </row>
    <row r="12" spans="2:9" x14ac:dyDescent="0.25">
      <c r="B12" s="63"/>
      <c r="C12" s="63"/>
      <c r="D12" s="63"/>
      <c r="E12" s="63"/>
      <c r="F12" s="63"/>
      <c r="G12" s="63"/>
      <c r="H12" s="63"/>
      <c r="I12" s="63"/>
    </row>
    <row r="14" spans="2:9" ht="21.75" thickBot="1" x14ac:dyDescent="0.3">
      <c r="B14" s="44" t="s">
        <v>163</v>
      </c>
      <c r="C14" s="19"/>
      <c r="D14" s="19"/>
      <c r="E14" s="19"/>
      <c r="F14" s="19"/>
      <c r="G14" s="19"/>
      <c r="H14" s="19"/>
      <c r="I14" s="19"/>
    </row>
    <row r="15" spans="2:9" x14ac:dyDescent="0.25">
      <c r="B15" s="2"/>
      <c r="C15" s="2"/>
      <c r="D15" s="2"/>
      <c r="E15" s="2"/>
      <c r="F15" s="2"/>
      <c r="G15" s="2"/>
      <c r="H15" s="2"/>
      <c r="I15" s="2"/>
    </row>
    <row r="16" spans="2:9" x14ac:dyDescent="0.25">
      <c r="B16" s="2" t="s">
        <v>0</v>
      </c>
      <c r="C16" s="2"/>
      <c r="D16" s="2"/>
      <c r="E16" s="81"/>
      <c r="F16" s="82"/>
      <c r="G16" s="51"/>
      <c r="H16" s="51"/>
      <c r="I16" s="52"/>
    </row>
    <row r="17" spans="2:9" x14ac:dyDescent="0.25">
      <c r="B17" s="2" t="s">
        <v>1</v>
      </c>
      <c r="C17" s="2"/>
      <c r="D17" s="2"/>
      <c r="E17" s="90"/>
      <c r="F17" s="91"/>
      <c r="G17" s="2"/>
      <c r="H17" s="2"/>
      <c r="I17" s="2"/>
    </row>
    <row r="19" spans="2:9" x14ac:dyDescent="0.25">
      <c r="B19" s="63" t="s">
        <v>129</v>
      </c>
      <c r="C19" s="63"/>
      <c r="D19" s="63"/>
      <c r="E19" s="63"/>
      <c r="F19" s="63"/>
      <c r="G19" s="63"/>
      <c r="H19" s="63"/>
      <c r="I19" s="63"/>
    </row>
    <row r="20" spans="2:9" x14ac:dyDescent="0.25">
      <c r="B20" s="63"/>
      <c r="C20" s="63"/>
      <c r="D20" s="63"/>
      <c r="E20" s="63"/>
      <c r="F20" s="63"/>
      <c r="G20" s="63"/>
      <c r="H20" s="63"/>
      <c r="I20" s="63"/>
    </row>
    <row r="21" spans="2:9" x14ac:dyDescent="0.25">
      <c r="B21" s="63"/>
      <c r="C21" s="63"/>
      <c r="D21" s="63"/>
      <c r="E21" s="63"/>
      <c r="F21" s="63"/>
      <c r="G21" s="63"/>
      <c r="H21" s="63"/>
      <c r="I21" s="63"/>
    </row>
    <row r="23" spans="2:9" x14ac:dyDescent="0.25">
      <c r="B23" s="2" t="s">
        <v>130</v>
      </c>
      <c r="C23" s="2"/>
      <c r="D23" s="2"/>
      <c r="E23" s="76"/>
      <c r="F23" s="76"/>
      <c r="H23" s="2"/>
      <c r="I23" s="2"/>
    </row>
    <row r="24" spans="2:9" x14ac:dyDescent="0.25">
      <c r="B24" s="2" t="s">
        <v>131</v>
      </c>
      <c r="C24" s="2"/>
      <c r="D24" s="2"/>
      <c r="E24" s="3">
        <f>IF(E23=0,0,VLOOKUP(E23,Tablas!B63:C103,2,FALSE))</f>
        <v>0</v>
      </c>
      <c r="F24" s="26"/>
      <c r="H24" s="2"/>
      <c r="I24" s="2"/>
    </row>
    <row r="26" spans="2:9" x14ac:dyDescent="0.25">
      <c r="B26" s="63" t="s">
        <v>132</v>
      </c>
      <c r="C26" s="63"/>
      <c r="D26" s="63"/>
      <c r="E26" s="63"/>
      <c r="F26" s="63"/>
      <c r="G26" s="63"/>
      <c r="H26" s="63"/>
      <c r="I26" s="63"/>
    </row>
    <row r="27" spans="2:9" x14ac:dyDescent="0.25">
      <c r="B27" s="63"/>
      <c r="C27" s="63"/>
      <c r="D27" s="63"/>
      <c r="E27" s="63"/>
      <c r="F27" s="63"/>
      <c r="G27" s="63"/>
      <c r="H27" s="63"/>
      <c r="I27" s="63"/>
    </row>
    <row r="29" spans="2:9" x14ac:dyDescent="0.25">
      <c r="B29" s="2" t="s">
        <v>133</v>
      </c>
      <c r="C29" s="2"/>
      <c r="D29" s="2"/>
      <c r="E29" s="24"/>
      <c r="F29" s="26"/>
      <c r="G29" s="2"/>
      <c r="H29" s="2"/>
      <c r="I29" s="2"/>
    </row>
    <row r="31" spans="2:9" x14ac:dyDescent="0.25">
      <c r="B31" s="14" t="s">
        <v>134</v>
      </c>
      <c r="C31" s="2"/>
      <c r="D31" s="2"/>
      <c r="E31" s="27">
        <f>SUM(E68:$AG68)</f>
        <v>0</v>
      </c>
      <c r="F31" s="2"/>
      <c r="G31" s="2"/>
      <c r="H31" s="2"/>
      <c r="I31" s="2"/>
    </row>
    <row r="32" spans="2:9" x14ac:dyDescent="0.25">
      <c r="B32" s="2" t="s">
        <v>135</v>
      </c>
      <c r="C32" s="2"/>
      <c r="D32" s="2"/>
      <c r="E32" s="28"/>
      <c r="F32" s="2"/>
      <c r="G32" s="2"/>
      <c r="H32" s="2"/>
      <c r="I32" s="2"/>
    </row>
    <row r="33" spans="2:9" x14ac:dyDescent="0.25">
      <c r="B33" s="2" t="s">
        <v>136</v>
      </c>
      <c r="C33" s="2"/>
      <c r="D33" s="2"/>
      <c r="E33" s="29">
        <f>IF(E32=0,0,E31/E32)</f>
        <v>0</v>
      </c>
      <c r="F33" s="2"/>
      <c r="G33" s="2"/>
      <c r="H33" s="2"/>
      <c r="I33" s="2"/>
    </row>
    <row r="34" spans="2:9" x14ac:dyDescent="0.25">
      <c r="B34" s="83" t="s">
        <v>137</v>
      </c>
      <c r="C34" s="83"/>
      <c r="D34" s="2"/>
      <c r="E34" s="84" t="str">
        <f>IF(E33&lt;0.2,"Área de paisajismo insuficiente","Área de paisajismo suficiente")</f>
        <v>Área de paisajismo insuficiente</v>
      </c>
      <c r="F34" s="85"/>
      <c r="G34" s="2"/>
      <c r="H34" s="2"/>
      <c r="I34" s="2"/>
    </row>
    <row r="35" spans="2:9" x14ac:dyDescent="0.25">
      <c r="B35" s="83"/>
      <c r="C35" s="83"/>
      <c r="D35" s="2"/>
      <c r="E35" s="86"/>
      <c r="F35" s="87"/>
      <c r="G35" s="2"/>
      <c r="H35" s="2"/>
      <c r="I35" s="2"/>
    </row>
    <row r="37" spans="2:9" ht="21.75" thickBot="1" x14ac:dyDescent="0.3">
      <c r="B37" s="44" t="s">
        <v>164</v>
      </c>
      <c r="C37" s="19"/>
      <c r="D37" s="19"/>
      <c r="E37" s="19"/>
      <c r="F37" s="19"/>
      <c r="G37" s="19"/>
      <c r="H37" s="19"/>
      <c r="I37" s="19"/>
    </row>
    <row r="38" spans="2:9" x14ac:dyDescent="0.25">
      <c r="B38" s="2"/>
      <c r="C38" s="2"/>
      <c r="D38" s="2"/>
      <c r="E38" s="2"/>
      <c r="F38" s="2"/>
      <c r="G38" s="2"/>
      <c r="H38" s="2"/>
      <c r="I38" s="2"/>
    </row>
    <row r="39" spans="2:9" ht="18.75" x14ac:dyDescent="0.25">
      <c r="B39" s="1" t="s">
        <v>181</v>
      </c>
      <c r="C39" s="2"/>
      <c r="D39" s="2"/>
      <c r="E39" s="2"/>
      <c r="F39" s="2"/>
      <c r="G39" s="2"/>
      <c r="H39" s="2"/>
      <c r="I39" s="2"/>
    </row>
    <row r="40" spans="2:9" x14ac:dyDescent="0.25">
      <c r="B40" s="2" t="s">
        <v>125</v>
      </c>
      <c r="C40" s="2"/>
      <c r="D40" s="2"/>
      <c r="E40" s="2"/>
      <c r="F40" s="2"/>
      <c r="G40" s="2"/>
      <c r="H40" s="2"/>
      <c r="I40" s="2"/>
    </row>
    <row r="41" spans="2:9" x14ac:dyDescent="0.25">
      <c r="B41" s="2"/>
      <c r="C41" s="2"/>
      <c r="D41" s="2"/>
      <c r="E41" s="2"/>
      <c r="F41" s="2"/>
      <c r="G41" s="2"/>
      <c r="I41" s="2"/>
    </row>
    <row r="42" spans="2:9" x14ac:dyDescent="0.25">
      <c r="B42" s="2" t="s">
        <v>138</v>
      </c>
      <c r="C42" s="2"/>
      <c r="D42" s="2"/>
      <c r="E42" s="16">
        <f>IF(E31=0,0,SUM($E$105:$AG$105)/$E$31)</f>
        <v>0</v>
      </c>
      <c r="F42" s="2"/>
      <c r="G42" s="2"/>
      <c r="I42" s="2"/>
    </row>
    <row r="43" spans="2:9" x14ac:dyDescent="0.25">
      <c r="B43" s="2" t="s">
        <v>139</v>
      </c>
      <c r="C43" s="2"/>
      <c r="D43" s="2"/>
      <c r="E43" s="16">
        <f>IF(E31=0,0,SUM($E$107:$AG$107)/$E$31)</f>
        <v>0</v>
      </c>
      <c r="F43" s="2"/>
      <c r="G43" s="2"/>
      <c r="I43" s="2"/>
    </row>
    <row r="44" spans="2:9" x14ac:dyDescent="0.25">
      <c r="B44" s="2" t="s">
        <v>8</v>
      </c>
      <c r="C44" s="2"/>
      <c r="D44" s="2"/>
      <c r="E44" s="20">
        <f>IF(E42=0,0,1-(E43/E42))</f>
        <v>0</v>
      </c>
      <c r="F44" s="2"/>
      <c r="G44" s="2"/>
      <c r="H44" s="2"/>
      <c r="I44" s="2"/>
    </row>
    <row r="45" spans="2:9" ht="18.75" x14ac:dyDescent="0.25">
      <c r="B45" s="2"/>
      <c r="C45" s="2"/>
      <c r="D45" s="2"/>
      <c r="E45" s="30"/>
      <c r="F45" s="2"/>
      <c r="G45" s="2"/>
      <c r="H45" s="2"/>
      <c r="I45" s="2"/>
    </row>
    <row r="46" spans="2:9" ht="17.25" x14ac:dyDescent="0.25">
      <c r="B46" s="18" t="s">
        <v>140</v>
      </c>
      <c r="C46" s="18"/>
      <c r="D46" s="18"/>
      <c r="E46" s="66" t="str">
        <f>IF(OR(E44&lt;0.2,E47="Área de paisajismo insuficiente"),"No cumple","Cumple")</f>
        <v>No cumple</v>
      </c>
      <c r="F46" s="66"/>
      <c r="G46" s="2"/>
      <c r="H46" s="2"/>
      <c r="I46" s="2"/>
    </row>
    <row r="47" spans="2:9" ht="37.5" customHeight="1" x14ac:dyDescent="0.25">
      <c r="B47" s="88" t="s">
        <v>141</v>
      </c>
      <c r="C47" s="88"/>
      <c r="D47" s="18"/>
      <c r="E47" s="89" t="str">
        <f>IF(E34="Área de paisajismo suficiente",IF(E44&lt;0.5,"No cumple",IF(E44&lt;0.7,"Bueno",IF(E44&gt;=0.7,"Muy bueno",0))),"Área de paisajismo insuficiente")</f>
        <v>Área de paisajismo insuficiente</v>
      </c>
      <c r="F47" s="89"/>
      <c r="G47" s="2"/>
      <c r="H47" s="2"/>
      <c r="I47" s="2"/>
    </row>
    <row r="48" spans="2:9" ht="17.25" x14ac:dyDescent="0.25">
      <c r="B48" s="18" t="s">
        <v>142</v>
      </c>
      <c r="C48" s="18"/>
      <c r="D48" s="18"/>
      <c r="E48" s="92">
        <f>IF(E47="Bueno",1,IF(E47="Muy bueno",2,0))</f>
        <v>0</v>
      </c>
      <c r="F48" s="92"/>
      <c r="G48" s="2"/>
      <c r="H48" s="2"/>
      <c r="I48" s="2"/>
    </row>
    <row r="49" spans="2:9" x14ac:dyDescent="0.25">
      <c r="B49" s="2"/>
      <c r="C49" s="2"/>
      <c r="D49" s="2"/>
      <c r="E49" s="31"/>
      <c r="F49" s="2"/>
      <c r="G49" s="2"/>
      <c r="H49" s="2"/>
      <c r="I49" s="2"/>
    </row>
    <row r="50" spans="2:9" ht="18.75" x14ac:dyDescent="0.25">
      <c r="B50" s="1" t="s">
        <v>182</v>
      </c>
      <c r="C50" s="2"/>
      <c r="D50" s="2"/>
      <c r="E50" s="31"/>
      <c r="F50" s="2"/>
      <c r="G50" s="2"/>
      <c r="H50" s="2"/>
      <c r="I50" s="2"/>
    </row>
    <row r="51" spans="2:9" x14ac:dyDescent="0.25">
      <c r="B51" s="2" t="s">
        <v>127</v>
      </c>
      <c r="C51" s="2"/>
      <c r="D51" s="2"/>
      <c r="E51" s="31"/>
      <c r="F51" s="2"/>
      <c r="G51" s="2"/>
      <c r="H51" s="2"/>
      <c r="I51" s="2"/>
    </row>
    <row r="52" spans="2:9" x14ac:dyDescent="0.25">
      <c r="B52" s="2"/>
      <c r="C52" s="2"/>
      <c r="D52" s="2"/>
      <c r="E52" s="31"/>
      <c r="F52" s="2"/>
      <c r="G52" s="2"/>
      <c r="H52" s="2"/>
      <c r="I52" s="2"/>
    </row>
    <row r="53" spans="2:9" x14ac:dyDescent="0.25">
      <c r="B53" s="2" t="s">
        <v>143</v>
      </c>
      <c r="C53" s="2"/>
      <c r="D53" s="2"/>
      <c r="E53" s="16">
        <f>SUM($E$108:$AG$108)</f>
        <v>0</v>
      </c>
      <c r="F53" s="2"/>
      <c r="G53" s="2"/>
      <c r="H53" s="2"/>
      <c r="I53" s="2"/>
    </row>
    <row r="54" spans="2:9" x14ac:dyDescent="0.25">
      <c r="B54" s="2" t="s">
        <v>144</v>
      </c>
      <c r="C54" s="2"/>
      <c r="D54" s="2"/>
      <c r="E54" s="16">
        <f>SUM($E$109:$AG$109)</f>
        <v>0</v>
      </c>
      <c r="F54" s="2"/>
      <c r="G54" s="2"/>
      <c r="H54" s="2"/>
      <c r="I54" s="2"/>
    </row>
    <row r="55" spans="2:9" x14ac:dyDescent="0.25">
      <c r="B55" s="2" t="s">
        <v>8</v>
      </c>
      <c r="C55" s="2"/>
      <c r="D55" s="2"/>
      <c r="E55" s="20">
        <f>IF(E53=0,0,1-(E54/E53))</f>
        <v>0</v>
      </c>
      <c r="F55" s="2"/>
      <c r="G55" s="2"/>
      <c r="H55" s="2"/>
      <c r="I55" s="2"/>
    </row>
    <row r="56" spans="2:9" x14ac:dyDescent="0.25">
      <c r="B56" s="2"/>
      <c r="C56" s="2"/>
      <c r="D56" s="2"/>
      <c r="E56" s="31"/>
      <c r="F56" s="2"/>
      <c r="G56" s="2"/>
      <c r="H56" s="2"/>
      <c r="I56" s="2"/>
    </row>
    <row r="57" spans="2:9" ht="17.25" x14ac:dyDescent="0.25">
      <c r="B57" s="18" t="s">
        <v>145</v>
      </c>
      <c r="C57" s="18"/>
      <c r="D57" s="18"/>
      <c r="E57" s="66" t="str">
        <f>IF(OR(E55&lt;0.2,E47="Área de paisajismo insuficiente"),"No cumple","Cumple")</f>
        <v>No cumple</v>
      </c>
      <c r="F57" s="66"/>
      <c r="G57" s="2"/>
      <c r="H57" s="2"/>
      <c r="I57" s="2"/>
    </row>
    <row r="58" spans="2:9" ht="17.25" x14ac:dyDescent="0.25">
      <c r="B58" s="18" t="s">
        <v>146</v>
      </c>
      <c r="C58" s="18"/>
      <c r="D58" s="18"/>
      <c r="E58" s="66" t="str">
        <f>IF(OR(E55&lt;0.4,E47="Área de paisajismo insuficiente"),"No cumple",IF(E55&lt;0.6,"Bueno",IF(E55&gt;=0.6,"Muy bueno",0)))</f>
        <v>No cumple</v>
      </c>
      <c r="F58" s="66"/>
      <c r="G58" s="2"/>
      <c r="H58" s="2"/>
      <c r="I58" s="2"/>
    </row>
    <row r="59" spans="2:9" ht="17.25" x14ac:dyDescent="0.25">
      <c r="B59" s="18" t="s">
        <v>147</v>
      </c>
      <c r="C59" s="18"/>
      <c r="D59" s="18"/>
      <c r="E59" s="92">
        <f>IF(E58="Bueno",0.5,IF(E58="Muy bueno",1,0))</f>
        <v>0</v>
      </c>
      <c r="F59" s="92"/>
      <c r="G59" s="2"/>
      <c r="H59" s="2"/>
      <c r="I59" s="2"/>
    </row>
    <row r="61" spans="2:9" ht="21.75" thickBot="1" x14ac:dyDescent="0.3">
      <c r="B61" s="44" t="s">
        <v>165</v>
      </c>
      <c r="C61" s="19"/>
      <c r="D61" s="19"/>
      <c r="E61" s="19"/>
      <c r="F61" s="19"/>
      <c r="G61" s="19"/>
      <c r="H61" s="19"/>
      <c r="I61" s="19"/>
    </row>
    <row r="63" spans="2:9" ht="17.25" x14ac:dyDescent="0.25">
      <c r="B63" s="43" t="s">
        <v>183</v>
      </c>
      <c r="C63" s="2"/>
      <c r="D63" s="2"/>
    </row>
    <row r="64" spans="2:9" x14ac:dyDescent="0.25">
      <c r="B64" s="2"/>
      <c r="C64" s="2"/>
      <c r="D64" s="2"/>
      <c r="E64" s="2"/>
      <c r="F64" s="2"/>
    </row>
    <row r="65" spans="2:33" ht="17.25" x14ac:dyDescent="0.25">
      <c r="B65" s="2"/>
      <c r="C65" s="2"/>
      <c r="D65" s="2"/>
      <c r="E65" s="64" t="s">
        <v>196</v>
      </c>
      <c r="F65" s="65"/>
      <c r="H65" s="64" t="s">
        <v>197</v>
      </c>
      <c r="I65" s="65"/>
      <c r="K65" s="64" t="s">
        <v>198</v>
      </c>
      <c r="L65" s="65"/>
      <c r="N65" s="64" t="s">
        <v>199</v>
      </c>
      <c r="O65" s="65"/>
      <c r="Q65" s="64" t="s">
        <v>200</v>
      </c>
      <c r="R65" s="65"/>
      <c r="T65" s="64" t="s">
        <v>201</v>
      </c>
      <c r="U65" s="65"/>
      <c r="W65" s="64" t="s">
        <v>202</v>
      </c>
      <c r="X65" s="65"/>
      <c r="Z65" s="64" t="s">
        <v>203</v>
      </c>
      <c r="AA65" s="65"/>
      <c r="AC65" s="64" t="s">
        <v>204</v>
      </c>
      <c r="AD65" s="65"/>
      <c r="AF65" s="64" t="s">
        <v>205</v>
      </c>
      <c r="AG65" s="65"/>
    </row>
    <row r="66" spans="2:33" x14ac:dyDescent="0.25">
      <c r="B66" s="2"/>
      <c r="C66" s="2"/>
      <c r="D66" s="2"/>
      <c r="E66" s="2"/>
      <c r="F66" s="2"/>
      <c r="H66" s="2"/>
      <c r="I66" s="2"/>
      <c r="K66" s="2"/>
      <c r="L66" s="2"/>
      <c r="N66" s="2"/>
      <c r="O66" s="2"/>
      <c r="Q66" s="2"/>
      <c r="R66" s="2"/>
      <c r="T66" s="2"/>
      <c r="U66" s="2"/>
      <c r="W66" s="2"/>
      <c r="X66" s="2"/>
      <c r="Z66" s="2"/>
      <c r="AA66" s="2"/>
      <c r="AC66" s="2"/>
      <c r="AD66" s="2"/>
      <c r="AF66" s="2"/>
      <c r="AG66" s="2"/>
    </row>
    <row r="67" spans="2:33" x14ac:dyDescent="0.25">
      <c r="B67" s="6" t="s">
        <v>148</v>
      </c>
      <c r="C67" s="6" t="s">
        <v>20</v>
      </c>
      <c r="E67" s="58" t="s">
        <v>207</v>
      </c>
      <c r="F67" s="58"/>
      <c r="H67" s="58" t="s">
        <v>207</v>
      </c>
      <c r="I67" s="58"/>
      <c r="K67" s="58" t="s">
        <v>207</v>
      </c>
      <c r="L67" s="58"/>
      <c r="N67" s="58" t="s">
        <v>207</v>
      </c>
      <c r="O67" s="58"/>
      <c r="Q67" s="58" t="s">
        <v>207</v>
      </c>
      <c r="R67" s="58"/>
      <c r="T67" s="58" t="s">
        <v>207</v>
      </c>
      <c r="U67" s="58"/>
      <c r="W67" s="58" t="s">
        <v>207</v>
      </c>
      <c r="X67" s="58"/>
      <c r="Z67" s="58" t="s">
        <v>207</v>
      </c>
      <c r="AA67" s="58"/>
      <c r="AC67" s="58" t="s">
        <v>207</v>
      </c>
      <c r="AD67" s="58"/>
      <c r="AF67" s="58" t="s">
        <v>207</v>
      </c>
      <c r="AG67" s="58"/>
    </row>
    <row r="68" spans="2:33" x14ac:dyDescent="0.25">
      <c r="B68" s="3" t="s">
        <v>149</v>
      </c>
      <c r="C68" s="3" t="s">
        <v>150</v>
      </c>
      <c r="D68" s="2"/>
      <c r="E68" s="75"/>
      <c r="F68" s="75"/>
      <c r="H68" s="75"/>
      <c r="I68" s="75"/>
      <c r="K68" s="75"/>
      <c r="L68" s="75"/>
      <c r="N68" s="75"/>
      <c r="O68" s="75"/>
      <c r="Q68" s="75"/>
      <c r="R68" s="75"/>
      <c r="T68" s="75"/>
      <c r="U68" s="75"/>
      <c r="W68" s="75"/>
      <c r="X68" s="75"/>
      <c r="Z68" s="75"/>
      <c r="AA68" s="75"/>
      <c r="AC68" s="75"/>
      <c r="AD68" s="75"/>
      <c r="AF68" s="75"/>
      <c r="AG68" s="75"/>
    </row>
    <row r="69" spans="2:33" x14ac:dyDescent="0.25">
      <c r="B69" s="79" t="s">
        <v>151</v>
      </c>
      <c r="C69" s="79"/>
      <c r="D69" s="2"/>
      <c r="E69" s="76"/>
      <c r="F69" s="76"/>
      <c r="H69" s="76"/>
      <c r="I69" s="76"/>
      <c r="K69" s="76"/>
      <c r="L69" s="76"/>
      <c r="N69" s="76"/>
      <c r="O69" s="76"/>
      <c r="Q69" s="76"/>
      <c r="R69" s="76"/>
      <c r="T69" s="76"/>
      <c r="U69" s="76"/>
      <c r="W69" s="76"/>
      <c r="X69" s="76"/>
      <c r="Z69" s="76"/>
      <c r="AA69" s="76"/>
      <c r="AC69" s="76"/>
      <c r="AD69" s="76"/>
      <c r="AF69" s="76"/>
      <c r="AG69" s="76"/>
    </row>
    <row r="70" spans="2:33" x14ac:dyDescent="0.25">
      <c r="B70" s="80"/>
      <c r="C70" s="80"/>
      <c r="D70" s="2"/>
      <c r="E70" s="76"/>
      <c r="F70" s="76"/>
      <c r="H70" s="76"/>
      <c r="I70" s="76"/>
      <c r="K70" s="76"/>
      <c r="L70" s="76"/>
      <c r="N70" s="76"/>
      <c r="O70" s="76"/>
      <c r="Q70" s="76"/>
      <c r="R70" s="76"/>
      <c r="T70" s="76"/>
      <c r="U70" s="76"/>
      <c r="W70" s="76"/>
      <c r="X70" s="76"/>
      <c r="Z70" s="76"/>
      <c r="AA70" s="76"/>
      <c r="AC70" s="76"/>
      <c r="AD70" s="76"/>
      <c r="AF70" s="76"/>
      <c r="AG70" s="76"/>
    </row>
    <row r="71" spans="2:33" x14ac:dyDescent="0.25">
      <c r="B71" s="2"/>
      <c r="C71" s="2"/>
      <c r="D71" s="2"/>
      <c r="E71" s="2"/>
      <c r="F71" s="2"/>
      <c r="G71" s="2"/>
      <c r="H71" s="2"/>
      <c r="I71" s="2"/>
    </row>
    <row r="72" spans="2:33" ht="17.25" x14ac:dyDescent="0.25">
      <c r="B72" s="43" t="s">
        <v>184</v>
      </c>
      <c r="C72" s="2"/>
      <c r="D72" s="2"/>
      <c r="E72" s="2"/>
      <c r="F72" s="2"/>
      <c r="G72" s="2"/>
      <c r="H72" s="2"/>
      <c r="I72" s="2"/>
    </row>
    <row r="73" spans="2:33" x14ac:dyDescent="0.25">
      <c r="B73" s="2"/>
      <c r="C73" s="2"/>
      <c r="D73" s="2"/>
      <c r="E73" s="2"/>
      <c r="F73" s="2"/>
      <c r="G73" s="2"/>
      <c r="H73" s="2"/>
      <c r="I73" s="2"/>
    </row>
    <row r="74" spans="2:33" x14ac:dyDescent="0.25">
      <c r="B74" s="63" t="s">
        <v>152</v>
      </c>
      <c r="C74" s="63"/>
      <c r="D74" s="63"/>
      <c r="E74" s="63"/>
      <c r="F74" s="63"/>
      <c r="G74" s="63"/>
      <c r="H74" s="63"/>
      <c r="I74" s="63"/>
    </row>
    <row r="75" spans="2:33" x14ac:dyDescent="0.25">
      <c r="B75" s="63"/>
      <c r="C75" s="63"/>
      <c r="D75" s="63"/>
      <c r="E75" s="63"/>
      <c r="F75" s="63"/>
      <c r="G75" s="63"/>
      <c r="H75" s="63"/>
      <c r="I75" s="63"/>
    </row>
    <row r="76" spans="2:33" x14ac:dyDescent="0.25">
      <c r="B76" s="2"/>
      <c r="C76" s="2"/>
      <c r="D76" s="2"/>
      <c r="E76" s="2"/>
      <c r="F76" s="2"/>
      <c r="G76" s="2"/>
      <c r="H76" s="2"/>
      <c r="I76" s="2"/>
    </row>
    <row r="77" spans="2:33" x14ac:dyDescent="0.25">
      <c r="B77" s="2" t="s">
        <v>153</v>
      </c>
      <c r="C77" s="2"/>
      <c r="D77" s="2"/>
      <c r="E77" s="77" t="s">
        <v>73</v>
      </c>
      <c r="F77" s="78"/>
      <c r="H77" s="77" t="s">
        <v>73</v>
      </c>
      <c r="I77" s="78"/>
      <c r="K77" s="77" t="s">
        <v>73</v>
      </c>
      <c r="L77" s="78"/>
      <c r="N77" s="77" t="s">
        <v>73</v>
      </c>
      <c r="O77" s="78"/>
      <c r="Q77" s="77" t="s">
        <v>73</v>
      </c>
      <c r="R77" s="78"/>
      <c r="T77" s="77" t="s">
        <v>73</v>
      </c>
      <c r="U77" s="78"/>
      <c r="W77" s="77" t="s">
        <v>73</v>
      </c>
      <c r="X77" s="78"/>
      <c r="Z77" s="77" t="s">
        <v>73</v>
      </c>
      <c r="AA77" s="78"/>
      <c r="AC77" s="77" t="s">
        <v>73</v>
      </c>
      <c r="AD77" s="78"/>
      <c r="AF77" s="77" t="s">
        <v>73</v>
      </c>
      <c r="AG77" s="78"/>
    </row>
    <row r="78" spans="2:33" x14ac:dyDescent="0.25">
      <c r="B78" s="2"/>
      <c r="C78" s="2"/>
      <c r="D78" s="2"/>
      <c r="E78" s="2"/>
      <c r="F78" s="2"/>
      <c r="H78" s="2"/>
      <c r="I78" s="2"/>
      <c r="K78" s="2"/>
      <c r="L78" s="2"/>
      <c r="N78" s="2"/>
      <c r="O78" s="2"/>
      <c r="Q78" s="2"/>
      <c r="R78" s="2"/>
      <c r="T78" s="2"/>
      <c r="U78" s="2"/>
      <c r="W78" s="2"/>
      <c r="X78" s="2"/>
      <c r="Z78" s="2"/>
      <c r="AA78" s="2"/>
      <c r="AC78" s="2"/>
      <c r="AD78" s="2"/>
      <c r="AF78" s="2"/>
      <c r="AG78" s="2"/>
    </row>
    <row r="79" spans="2:33" x14ac:dyDescent="0.25">
      <c r="B79" s="49" t="s">
        <v>148</v>
      </c>
      <c r="C79" s="49" t="s">
        <v>20</v>
      </c>
      <c r="D79" s="2"/>
      <c r="E79" s="49" t="str">
        <f>E67</f>
        <v>Nombre del sector</v>
      </c>
      <c r="F79" s="49"/>
      <c r="H79" s="49" t="str">
        <f>H67</f>
        <v>Nombre del sector</v>
      </c>
      <c r="I79" s="49"/>
      <c r="K79" s="49" t="str">
        <f>K67</f>
        <v>Nombre del sector</v>
      </c>
      <c r="L79" s="49"/>
      <c r="N79" s="49" t="str">
        <f>N67</f>
        <v>Nombre del sector</v>
      </c>
      <c r="O79" s="49"/>
      <c r="Q79" s="49" t="str">
        <f>Q67</f>
        <v>Nombre del sector</v>
      </c>
      <c r="R79" s="49"/>
      <c r="T79" s="49" t="str">
        <f>T67</f>
        <v>Nombre del sector</v>
      </c>
      <c r="U79" s="49"/>
      <c r="W79" s="49" t="str">
        <f>W67</f>
        <v>Nombre del sector</v>
      </c>
      <c r="X79" s="49"/>
      <c r="Z79" s="49" t="str">
        <f>Z67</f>
        <v>Nombre del sector</v>
      </c>
      <c r="AA79" s="49"/>
      <c r="AC79" s="49" t="str">
        <f>AC67</f>
        <v>Nombre del sector</v>
      </c>
      <c r="AD79" s="49"/>
      <c r="AF79" s="49" t="str">
        <f>AF67</f>
        <v>Nombre del sector</v>
      </c>
      <c r="AG79" s="49"/>
    </row>
    <row r="80" spans="2:33" x14ac:dyDescent="0.25">
      <c r="B80" s="49"/>
      <c r="C80" s="49"/>
      <c r="D80" s="2"/>
      <c r="E80" s="5" t="s">
        <v>11</v>
      </c>
      <c r="F80" s="5" t="s">
        <v>12</v>
      </c>
      <c r="H80" s="5" t="s">
        <v>11</v>
      </c>
      <c r="I80" s="5" t="s">
        <v>12</v>
      </c>
      <c r="K80" s="5" t="s">
        <v>11</v>
      </c>
      <c r="L80" s="5" t="s">
        <v>12</v>
      </c>
      <c r="N80" s="5" t="s">
        <v>11</v>
      </c>
      <c r="O80" s="5" t="s">
        <v>12</v>
      </c>
      <c r="Q80" s="5" t="s">
        <v>11</v>
      </c>
      <c r="R80" s="5" t="s">
        <v>12</v>
      </c>
      <c r="T80" s="5" t="s">
        <v>11</v>
      </c>
      <c r="U80" s="5" t="s">
        <v>12</v>
      </c>
      <c r="W80" s="5" t="s">
        <v>11</v>
      </c>
      <c r="X80" s="5" t="s">
        <v>12</v>
      </c>
      <c r="Z80" s="5" t="s">
        <v>11</v>
      </c>
      <c r="AA80" s="5" t="s">
        <v>12</v>
      </c>
      <c r="AC80" s="5" t="s">
        <v>11</v>
      </c>
      <c r="AD80" s="5" t="s">
        <v>12</v>
      </c>
      <c r="AF80" s="5" t="s">
        <v>11</v>
      </c>
      <c r="AG80" s="5" t="s">
        <v>12</v>
      </c>
    </row>
    <row r="81" spans="2:33" x14ac:dyDescent="0.25">
      <c r="B81" s="3" t="s">
        <v>154</v>
      </c>
      <c r="C81" s="3"/>
      <c r="D81" s="2"/>
      <c r="E81" s="27">
        <f>IF(E69=0,0,INDEX(Tablas!$C$108:$E$114,MATCH(E$69,Tablas!$B$108:$B$114,0),MATCH(E$77,Tablas!$C$107:$E$107,0)))</f>
        <v>0</v>
      </c>
      <c r="F81" s="32"/>
      <c r="H81" s="27">
        <f>IF(H69=0,0,INDEX(Tablas!$C$108:$E$114,MATCH(H$69,Tablas!$B$108:$B$114,0),MATCH(H$77,Tablas!$C$107:$E$107,0)))</f>
        <v>0</v>
      </c>
      <c r="I81" s="32"/>
      <c r="K81" s="27">
        <f>IF(K69=0,0,INDEX(Tablas!$C$108:$E$114,MATCH(K$69,Tablas!$B$108:$B$114,0),MATCH(K$77,Tablas!$C$107:$E$107,0)))</f>
        <v>0</v>
      </c>
      <c r="L81" s="32"/>
      <c r="N81" s="27">
        <f>IF(N69=0,0,INDEX(Tablas!$C$108:$E$114,MATCH(N$69,Tablas!$B$108:$B$114,0),MATCH(N$77,Tablas!$C$107:$E$107,0)))</f>
        <v>0</v>
      </c>
      <c r="O81" s="32"/>
      <c r="Q81" s="27">
        <f>IF(Q69=0,0,INDEX(Tablas!$C$108:$E$114,MATCH(Q$69,Tablas!$B$108:$B$114,0),MATCH(Q$77,Tablas!$C$107:$E$107,0)))</f>
        <v>0</v>
      </c>
      <c r="R81" s="32"/>
      <c r="T81" s="27">
        <f>IF(T69=0,0,INDEX(Tablas!$C$108:$E$114,MATCH(T$69,Tablas!$B$108:$B$114,0),MATCH(T$77,Tablas!$C$107:$E$107,0)))</f>
        <v>0</v>
      </c>
      <c r="U81" s="32"/>
      <c r="W81" s="27">
        <f>IF(W69=0,0,INDEX(Tablas!$C$108:$E$114,MATCH(W$69,Tablas!$B$108:$B$114,0),MATCH(W$77,Tablas!$C$107:$E$107,0)))</f>
        <v>0</v>
      </c>
      <c r="X81" s="32"/>
      <c r="Z81" s="27">
        <f>IF(Z69=0,0,INDEX(Tablas!$C$108:$E$114,MATCH(Z$69,Tablas!$B$108:$B$114,0),MATCH(Z$77,Tablas!$C$107:$E$107,0)))</f>
        <v>0</v>
      </c>
      <c r="AA81" s="32"/>
      <c r="AC81" s="27">
        <f>IF(AC69=0,0,INDEX(Tablas!$C$108:$E$114,MATCH(AC$69,Tablas!$B$108:$B$114,0),MATCH(AC$77,Tablas!$C$107:$E$107,0)))</f>
        <v>0</v>
      </c>
      <c r="AD81" s="32"/>
      <c r="AF81" s="27">
        <f>IF(AF69=0,0,INDEX(Tablas!$C$108:$E$114,MATCH(AF$69,Tablas!$B$108:$B$114,0),MATCH(AF$77,Tablas!$C$107:$E$107,0)))</f>
        <v>0</v>
      </c>
      <c r="AG81" s="32"/>
    </row>
    <row r="82" spans="2:33" x14ac:dyDescent="0.25">
      <c r="B82" s="3" t="s">
        <v>70</v>
      </c>
      <c r="C82" s="3"/>
      <c r="D82" s="2"/>
      <c r="E82" s="27">
        <f>IF(E69=0,0,INDEX(Tablas!$C$119:$E$125,MATCH(E$69,Tablas!$B$119:$B$125,0),MATCH(E$77,Tablas!$C$118:$E$118,0)))</f>
        <v>0</v>
      </c>
      <c r="F82" s="32"/>
      <c r="H82" s="27">
        <f>IF(H69=0,0,INDEX(Tablas!$C$119:$E$125,MATCH(H$69,Tablas!$B$119:$B$125,0),MATCH(H$77,Tablas!$C$118:$E$118,0)))</f>
        <v>0</v>
      </c>
      <c r="I82" s="32"/>
      <c r="K82" s="27">
        <f>IF(K69=0,0,INDEX(Tablas!$C$119:$E$125,MATCH(K$69,Tablas!$B$119:$B$125,0),MATCH(K$77,Tablas!$C$118:$E$118,0)))</f>
        <v>0</v>
      </c>
      <c r="L82" s="32"/>
      <c r="N82" s="27">
        <f>IF(N69=0,0,INDEX(Tablas!$C$119:$E$125,MATCH(N$69,Tablas!$B$119:$B$125,0),MATCH(N$77,Tablas!$C$118:$E$118,0)))</f>
        <v>0</v>
      </c>
      <c r="O82" s="32"/>
      <c r="Q82" s="27">
        <f>IF(Q69=0,0,INDEX(Tablas!$C$119:$E$125,MATCH(Q$69,Tablas!$B$119:$B$125,0),MATCH(Q$77,Tablas!$C$118:$E$118,0)))</f>
        <v>0</v>
      </c>
      <c r="R82" s="32"/>
      <c r="T82" s="27">
        <f>IF(T69=0,0,INDEX(Tablas!$C$119:$E$125,MATCH(T$69,Tablas!$B$119:$B$125,0),MATCH(T$77,Tablas!$C$118:$E$118,0)))</f>
        <v>0</v>
      </c>
      <c r="U82" s="32"/>
      <c r="W82" s="27">
        <f>IF(W69=0,0,INDEX(Tablas!$C$119:$E$125,MATCH(W$69,Tablas!$B$119:$B$125,0),MATCH(W$77,Tablas!$C$118:$E$118,0)))</f>
        <v>0</v>
      </c>
      <c r="X82" s="32"/>
      <c r="Z82" s="27">
        <f>IF(Z69=0,0,INDEX(Tablas!$C$119:$E$125,MATCH(Z$69,Tablas!$B$119:$B$125,0),MATCH(Z$77,Tablas!$C$118:$E$118,0)))</f>
        <v>0</v>
      </c>
      <c r="AA82" s="32"/>
      <c r="AC82" s="27">
        <f>IF(AC69=0,0,INDEX(Tablas!$C$119:$E$125,MATCH(AC$69,Tablas!$B$119:$B$125,0),MATCH(AC$77,Tablas!$C$118:$E$118,0)))</f>
        <v>0</v>
      </c>
      <c r="AD82" s="32"/>
      <c r="AF82" s="27">
        <f>IF(AF69=0,0,INDEX(Tablas!$C$119:$E$125,MATCH(AF$69,Tablas!$B$119:$B$125,0),MATCH(AF$77,Tablas!$C$118:$E$118,0)))</f>
        <v>0</v>
      </c>
      <c r="AG82" s="32"/>
    </row>
    <row r="83" spans="2:33" x14ac:dyDescent="0.25">
      <c r="B83" s="3" t="s">
        <v>71</v>
      </c>
      <c r="C83" s="3"/>
      <c r="D83" s="2"/>
      <c r="E83" s="27">
        <f>IF(E69=0,0,INDEX(Tablas!$C$130:$E$136,MATCH(E$69,Tablas!$B$130:$B$136,0),MATCH(E$77,Tablas!$C$129:$E$129,0)))</f>
        <v>0</v>
      </c>
      <c r="F83" s="32"/>
      <c r="H83" s="27">
        <f>IF(H69=0,0,INDEX(Tablas!$C$130:$E$136,MATCH(H$69,Tablas!$B$130:$B$136,0),MATCH(H$77,Tablas!$C$129:$E$129,0)))</f>
        <v>0</v>
      </c>
      <c r="I83" s="32"/>
      <c r="K83" s="27">
        <f>IF(K69=0,0,INDEX(Tablas!$C$130:$E$136,MATCH(K$69,Tablas!$B$130:$B$136,0),MATCH(K$77,Tablas!$C$129:$E$129,0)))</f>
        <v>0</v>
      </c>
      <c r="L83" s="32"/>
      <c r="N83" s="27">
        <f>IF(N69=0,0,INDEX(Tablas!$C$130:$E$136,MATCH(N$69,Tablas!$B$130:$B$136,0),MATCH(N$77,Tablas!$C$129:$E$129,0)))</f>
        <v>0</v>
      </c>
      <c r="O83" s="32"/>
      <c r="Q83" s="27">
        <f>IF(Q69=0,0,INDEX(Tablas!$C$130:$E$136,MATCH(Q$69,Tablas!$B$130:$B$136,0),MATCH(Q$77,Tablas!$C$129:$E$129,0)))</f>
        <v>0</v>
      </c>
      <c r="R83" s="32"/>
      <c r="T83" s="27">
        <f>IF(T69=0,0,INDEX(Tablas!$C$130:$E$136,MATCH(T$69,Tablas!$B$130:$B$136,0),MATCH(T$77,Tablas!$C$129:$E$129,0)))</f>
        <v>0</v>
      </c>
      <c r="U83" s="32"/>
      <c r="W83" s="27">
        <f>IF(W69=0,0,INDEX(Tablas!$C$130:$E$136,MATCH(W$69,Tablas!$B$130:$B$136,0),MATCH(W$77,Tablas!$C$129:$E$129,0)))</f>
        <v>0</v>
      </c>
      <c r="X83" s="32"/>
      <c r="Z83" s="27">
        <f>IF(Z69=0,0,INDEX(Tablas!$C$130:$E$136,MATCH(Z$69,Tablas!$B$130:$B$136,0),MATCH(Z$77,Tablas!$C$129:$E$129,0)))</f>
        <v>0</v>
      </c>
      <c r="AA83" s="32"/>
      <c r="AC83" s="27">
        <f>IF(AC69=0,0,INDEX(Tablas!$C$130:$E$136,MATCH(AC$69,Tablas!$B$130:$B$136,0),MATCH(AC$77,Tablas!$C$129:$E$129,0)))</f>
        <v>0</v>
      </c>
      <c r="AD83" s="32"/>
      <c r="AF83" s="27">
        <f>IF(AF69=0,0,INDEX(Tablas!$C$130:$E$136,MATCH(AF$69,Tablas!$B$130:$B$136,0),MATCH(AF$77,Tablas!$C$129:$E$129,0)))</f>
        <v>0</v>
      </c>
      <c r="AG83" s="32"/>
    </row>
    <row r="84" spans="2:33" x14ac:dyDescent="0.25">
      <c r="B84" s="3" t="s">
        <v>155</v>
      </c>
      <c r="C84" s="3"/>
      <c r="D84" s="2"/>
      <c r="E84" s="27">
        <f>PRODUCT(E81:E83)</f>
        <v>0</v>
      </c>
      <c r="F84" s="27">
        <f>PRODUCT(F81:F83)</f>
        <v>0</v>
      </c>
      <c r="H84" s="27">
        <f>PRODUCT(H81:H83)</f>
        <v>0</v>
      </c>
      <c r="I84" s="27">
        <f>PRODUCT(I81:I83)</f>
        <v>0</v>
      </c>
      <c r="K84" s="27">
        <f>PRODUCT(K81:K83)</f>
        <v>0</v>
      </c>
      <c r="L84" s="27">
        <f>PRODUCT(L81:L83)</f>
        <v>0</v>
      </c>
      <c r="N84" s="27">
        <f>PRODUCT(N81:N83)</f>
        <v>0</v>
      </c>
      <c r="O84" s="27">
        <f>PRODUCT(O81:O83)</f>
        <v>0</v>
      </c>
      <c r="Q84" s="27">
        <f>PRODUCT(Q81:Q83)</f>
        <v>0</v>
      </c>
      <c r="R84" s="27">
        <f>PRODUCT(R81:R83)</f>
        <v>0</v>
      </c>
      <c r="T84" s="27">
        <f>PRODUCT(T81:T83)</f>
        <v>0</v>
      </c>
      <c r="U84" s="27">
        <f>PRODUCT(U81:U83)</f>
        <v>0</v>
      </c>
      <c r="W84" s="27">
        <f>PRODUCT(W81:W83)</f>
        <v>0</v>
      </c>
      <c r="X84" s="27">
        <f>PRODUCT(X81:X83)</f>
        <v>0</v>
      </c>
      <c r="Z84" s="27">
        <f>PRODUCT(Z81:Z83)</f>
        <v>0</v>
      </c>
      <c r="AA84" s="27">
        <f>PRODUCT(AA81:AA83)</f>
        <v>0</v>
      </c>
      <c r="AC84" s="27">
        <f>PRODUCT(AC81:AC83)</f>
        <v>0</v>
      </c>
      <c r="AD84" s="27">
        <f>PRODUCT(AD81:AD83)</f>
        <v>0</v>
      </c>
      <c r="AF84" s="27">
        <f>PRODUCT(AF81:AF83)</f>
        <v>0</v>
      </c>
      <c r="AG84" s="27">
        <f>PRODUCT(AG81:AG83)</f>
        <v>0</v>
      </c>
    </row>
    <row r="85" spans="2:33" x14ac:dyDescent="0.25">
      <c r="B85" s="3" t="s">
        <v>156</v>
      </c>
      <c r="C85" s="3" t="s">
        <v>157</v>
      </c>
      <c r="D85" s="2"/>
      <c r="E85" s="27">
        <f>IF(AND($E$24=0,$E$29=0),0,IF($E$29&gt;0,$E$29*E84,$E$24*E84))</f>
        <v>0</v>
      </c>
      <c r="F85" s="27">
        <f>IF(AND($E$24=0,$E$29=0),0,IF($E$29&gt;0,$E$29*F84,$E$24*F84))</f>
        <v>0</v>
      </c>
      <c r="H85" s="27">
        <f>IF(AND($E$24=0,$E$29=0),0,IF($E$29&gt;0,$E$29*H84,$E$24*H84))</f>
        <v>0</v>
      </c>
      <c r="I85" s="27">
        <f>IF(AND($E$24=0,$E$29=0),0,IF($E$29&gt;0,$E$29*I84,$E$24*I84))</f>
        <v>0</v>
      </c>
      <c r="K85" s="27">
        <f>IF(AND($E$24=0,$E$29=0),0,IF($E$29&gt;0,$E$29*K84,$E$24*K84))</f>
        <v>0</v>
      </c>
      <c r="L85" s="27">
        <f>IF(AND($E$24=0,$E$29=0),0,IF($E$29&gt;0,$E$29*L84,$E$24*L84))</f>
        <v>0</v>
      </c>
      <c r="N85" s="27">
        <f>IF(AND($E$24=0,$E$29=0),0,IF($E$29&gt;0,$E$29*N84,$E$24*N84))</f>
        <v>0</v>
      </c>
      <c r="O85" s="27">
        <f>IF(AND($E$24=0,$E$29=0),0,IF($E$29&gt;0,$E$29*O84,$E$24*O84))</f>
        <v>0</v>
      </c>
      <c r="Q85" s="27">
        <f>IF(AND($E$24=0,$E$29=0),0,IF($E$29&gt;0,$E$29*Q84,$E$24*Q84))</f>
        <v>0</v>
      </c>
      <c r="R85" s="27">
        <f>IF(AND($E$24=0,$E$29=0),0,IF($E$29&gt;0,$E$29*R84,$E$24*R84))</f>
        <v>0</v>
      </c>
      <c r="T85" s="27">
        <f>IF(AND($E$24=0,$E$29=0),0,IF($E$29&gt;0,$E$29*T84,$E$24*T84))</f>
        <v>0</v>
      </c>
      <c r="U85" s="27">
        <f>IF(AND($E$24=0,$E$29=0),0,IF($E$29&gt;0,$E$29*U84,$E$24*U84))</f>
        <v>0</v>
      </c>
      <c r="W85" s="27">
        <f>IF(AND($E$24=0,$E$29=0),0,IF($E$29&gt;0,$E$29*W84,$E$24*W84))</f>
        <v>0</v>
      </c>
      <c r="X85" s="27">
        <f>IF(AND($E$24=0,$E$29=0),0,IF($E$29&gt;0,$E$29*X84,$E$24*X84))</f>
        <v>0</v>
      </c>
      <c r="Z85" s="27">
        <f>IF(AND($E$24=0,$E$29=0),0,IF($E$29&gt;0,$E$29*Z84,$E$24*Z84))</f>
        <v>0</v>
      </c>
      <c r="AA85" s="27">
        <f>IF(AND($E$24=0,$E$29=0),0,IF($E$29&gt;0,$E$29*AA84,$E$24*AA84))</f>
        <v>0</v>
      </c>
      <c r="AC85" s="27">
        <f>IF(AND($E$24=0,$E$29=0),0,IF($E$29&gt;0,$E$29*AC84,$E$24*AC84))</f>
        <v>0</v>
      </c>
      <c r="AD85" s="27">
        <f>IF(AND($E$24=0,$E$29=0),0,IF($E$29&gt;0,$E$29*AD84,$E$24*AD84))</f>
        <v>0</v>
      </c>
      <c r="AF85" s="27">
        <f>IF(AND($E$24=0,$E$29=0),0,IF($E$29&gt;0,$E$29*AF84,$E$24*AF84))</f>
        <v>0</v>
      </c>
      <c r="AG85" s="27">
        <f>IF(AND($E$24=0,$E$29=0),0,IF($E$29&gt;0,$E$29*AG84,$E$24*AG84))</f>
        <v>0</v>
      </c>
    </row>
    <row r="86" spans="2:33" x14ac:dyDescent="0.25">
      <c r="B86" s="2"/>
      <c r="C86" s="2"/>
      <c r="D86" s="2"/>
      <c r="E86" s="2"/>
      <c r="F86" s="2"/>
      <c r="G86" s="2"/>
      <c r="H86" s="2"/>
      <c r="I86" s="2"/>
    </row>
    <row r="87" spans="2:33" ht="17.25" x14ac:dyDescent="0.25">
      <c r="B87" s="43" t="s">
        <v>185</v>
      </c>
      <c r="C87" s="2"/>
      <c r="D87" s="2"/>
      <c r="E87" s="2"/>
      <c r="F87" s="2"/>
      <c r="G87" s="2"/>
      <c r="H87" s="2"/>
      <c r="I87" s="2"/>
    </row>
    <row r="88" spans="2:33" x14ac:dyDescent="0.25">
      <c r="B88" s="2"/>
      <c r="C88" s="2"/>
      <c r="D88" s="2"/>
      <c r="E88" s="2"/>
      <c r="F88" s="2"/>
      <c r="G88" s="2"/>
      <c r="H88" s="2"/>
      <c r="I88" s="2"/>
    </row>
    <row r="89" spans="2:33" x14ac:dyDescent="0.25">
      <c r="B89" s="63" t="s">
        <v>158</v>
      </c>
      <c r="C89" s="63"/>
      <c r="D89" s="63"/>
      <c r="E89" s="63"/>
      <c r="F89" s="63"/>
      <c r="G89" s="63"/>
      <c r="H89" s="63"/>
      <c r="I89" s="63"/>
    </row>
    <row r="90" spans="2:33" x14ac:dyDescent="0.25">
      <c r="B90" s="63"/>
      <c r="C90" s="63"/>
      <c r="D90" s="63"/>
      <c r="E90" s="63"/>
      <c r="F90" s="63"/>
      <c r="G90" s="63"/>
      <c r="H90" s="63"/>
      <c r="I90" s="63"/>
    </row>
    <row r="91" spans="2:33" x14ac:dyDescent="0.25">
      <c r="B91" s="63"/>
      <c r="C91" s="63"/>
      <c r="D91" s="63"/>
      <c r="E91" s="63"/>
      <c r="F91" s="63"/>
      <c r="G91" s="63"/>
      <c r="H91" s="63"/>
      <c r="I91" s="63"/>
    </row>
    <row r="92" spans="2:33" x14ac:dyDescent="0.25">
      <c r="B92" s="63"/>
      <c r="C92" s="63"/>
      <c r="D92" s="63"/>
      <c r="E92" s="63"/>
      <c r="F92" s="63"/>
      <c r="G92" s="63"/>
      <c r="H92" s="63"/>
      <c r="I92" s="63"/>
    </row>
    <row r="93" spans="2:33" x14ac:dyDescent="0.25">
      <c r="B93" s="63"/>
      <c r="C93" s="63"/>
      <c r="D93" s="63"/>
      <c r="E93" s="63"/>
      <c r="F93" s="63"/>
      <c r="G93" s="63"/>
      <c r="H93" s="63"/>
      <c r="I93" s="63"/>
    </row>
    <row r="94" spans="2:33" x14ac:dyDescent="0.25">
      <c r="B94" s="63"/>
      <c r="C94" s="63"/>
      <c r="D94" s="63"/>
      <c r="E94" s="63"/>
      <c r="F94" s="63"/>
      <c r="G94" s="63"/>
      <c r="H94" s="63"/>
      <c r="I94" s="63"/>
    </row>
    <row r="95" spans="2:33" x14ac:dyDescent="0.25">
      <c r="B95" s="33"/>
      <c r="C95" s="33"/>
      <c r="D95" s="33"/>
      <c r="E95" s="33"/>
      <c r="F95" s="33"/>
      <c r="G95" s="33"/>
      <c r="H95" s="2"/>
      <c r="I95" s="2"/>
    </row>
    <row r="96" spans="2:33" x14ac:dyDescent="0.25">
      <c r="B96" s="48" t="s">
        <v>148</v>
      </c>
      <c r="C96" s="49" t="s">
        <v>20</v>
      </c>
      <c r="E96" s="49" t="str">
        <f>E67</f>
        <v>Nombre del sector</v>
      </c>
      <c r="F96" s="49"/>
      <c r="H96" s="49" t="str">
        <f>H67</f>
        <v>Nombre del sector</v>
      </c>
      <c r="I96" s="49"/>
      <c r="K96" s="49" t="str">
        <f>K67</f>
        <v>Nombre del sector</v>
      </c>
      <c r="L96" s="49"/>
      <c r="N96" s="49" t="str">
        <f>N67</f>
        <v>Nombre del sector</v>
      </c>
      <c r="O96" s="49"/>
      <c r="Q96" s="49" t="str">
        <f>Q67</f>
        <v>Nombre del sector</v>
      </c>
      <c r="R96" s="49"/>
      <c r="T96" s="49" t="str">
        <f>T67</f>
        <v>Nombre del sector</v>
      </c>
      <c r="U96" s="49"/>
      <c r="W96" s="49" t="str">
        <f>W67</f>
        <v>Nombre del sector</v>
      </c>
      <c r="X96" s="49"/>
      <c r="Z96" s="49" t="str">
        <f>Z67</f>
        <v>Nombre del sector</v>
      </c>
      <c r="AA96" s="49"/>
      <c r="AC96" s="49" t="str">
        <f>AC67</f>
        <v>Nombre del sector</v>
      </c>
      <c r="AD96" s="49"/>
      <c r="AF96" s="49" t="str">
        <f>AF67</f>
        <v>Nombre del sector</v>
      </c>
      <c r="AG96" s="49"/>
    </row>
    <row r="97" spans="2:33" x14ac:dyDescent="0.25">
      <c r="B97" s="48"/>
      <c r="C97" s="49"/>
      <c r="E97" s="5" t="s">
        <v>11</v>
      </c>
      <c r="F97" s="5" t="s">
        <v>12</v>
      </c>
      <c r="H97" s="5" t="s">
        <v>11</v>
      </c>
      <c r="I97" s="5" t="s">
        <v>12</v>
      </c>
      <c r="K97" s="5" t="s">
        <v>11</v>
      </c>
      <c r="L97" s="5" t="s">
        <v>12</v>
      </c>
      <c r="N97" s="5" t="s">
        <v>11</v>
      </c>
      <c r="O97" s="5" t="s">
        <v>12</v>
      </c>
      <c r="Q97" s="5" t="s">
        <v>11</v>
      </c>
      <c r="R97" s="5" t="s">
        <v>12</v>
      </c>
      <c r="T97" s="5" t="s">
        <v>11</v>
      </c>
      <c r="U97" s="5" t="s">
        <v>12</v>
      </c>
      <c r="W97" s="5" t="s">
        <v>11</v>
      </c>
      <c r="X97" s="5" t="s">
        <v>12</v>
      </c>
      <c r="Z97" s="5" t="s">
        <v>11</v>
      </c>
      <c r="AA97" s="5" t="s">
        <v>12</v>
      </c>
      <c r="AC97" s="5" t="s">
        <v>11</v>
      </c>
      <c r="AD97" s="5" t="s">
        <v>12</v>
      </c>
      <c r="AF97" s="5" t="s">
        <v>11</v>
      </c>
      <c r="AG97" s="5" t="s">
        <v>12</v>
      </c>
    </row>
    <row r="98" spans="2:33" x14ac:dyDescent="0.25">
      <c r="B98" s="59" t="s">
        <v>159</v>
      </c>
      <c r="C98" s="59"/>
      <c r="E98" s="71"/>
      <c r="F98" s="72"/>
      <c r="H98" s="71"/>
      <c r="I98" s="72"/>
      <c r="K98" s="71"/>
      <c r="L98" s="72"/>
      <c r="N98" s="71"/>
      <c r="O98" s="72"/>
      <c r="Q98" s="71"/>
      <c r="R98" s="72"/>
      <c r="T98" s="71"/>
      <c r="U98" s="72"/>
      <c r="W98" s="71"/>
      <c r="X98" s="72"/>
      <c r="Z98" s="71"/>
      <c r="AA98" s="72"/>
      <c r="AC98" s="71"/>
      <c r="AD98" s="72"/>
      <c r="AF98" s="71"/>
      <c r="AG98" s="72"/>
    </row>
    <row r="99" spans="2:33" x14ac:dyDescent="0.25">
      <c r="B99" s="59"/>
      <c r="C99" s="59"/>
      <c r="D99" s="2"/>
      <c r="E99" s="73"/>
      <c r="F99" s="74"/>
      <c r="H99" s="73"/>
      <c r="I99" s="74"/>
      <c r="K99" s="73"/>
      <c r="L99" s="74"/>
      <c r="N99" s="73"/>
      <c r="O99" s="74"/>
      <c r="Q99" s="73"/>
      <c r="R99" s="74"/>
      <c r="T99" s="73"/>
      <c r="U99" s="74"/>
      <c r="W99" s="73"/>
      <c r="X99" s="74"/>
      <c r="Z99" s="73"/>
      <c r="AA99" s="74"/>
      <c r="AC99" s="73"/>
      <c r="AD99" s="74"/>
      <c r="AF99" s="73"/>
      <c r="AG99" s="74"/>
    </row>
    <row r="100" spans="2:33" x14ac:dyDescent="0.25">
      <c r="B100" s="3" t="s">
        <v>160</v>
      </c>
      <c r="C100" s="3"/>
      <c r="D100" s="2"/>
      <c r="E100" s="34">
        <v>0.5</v>
      </c>
      <c r="F100" s="35"/>
      <c r="H100" s="34">
        <v>0.5</v>
      </c>
      <c r="I100" s="35"/>
      <c r="K100" s="34">
        <v>0.5</v>
      </c>
      <c r="L100" s="35"/>
      <c r="N100" s="34">
        <v>0.5</v>
      </c>
      <c r="O100" s="35"/>
      <c r="Q100" s="34">
        <v>0.5</v>
      </c>
      <c r="R100" s="35"/>
      <c r="T100" s="34">
        <v>0.5</v>
      </c>
      <c r="U100" s="35"/>
      <c r="W100" s="34">
        <v>0.5</v>
      </c>
      <c r="X100" s="35"/>
      <c r="Z100" s="34">
        <v>0.5</v>
      </c>
      <c r="AA100" s="35"/>
      <c r="AC100" s="34">
        <v>0.5</v>
      </c>
      <c r="AD100" s="35"/>
      <c r="AF100" s="34">
        <v>0.5</v>
      </c>
      <c r="AG100" s="35"/>
    </row>
    <row r="101" spans="2:33" x14ac:dyDescent="0.25">
      <c r="B101" s="3" t="s">
        <v>161</v>
      </c>
      <c r="C101" s="3"/>
      <c r="D101" s="2"/>
      <c r="E101" s="34">
        <v>1</v>
      </c>
      <c r="F101" s="35"/>
      <c r="H101" s="34">
        <v>1</v>
      </c>
      <c r="I101" s="35"/>
      <c r="K101" s="34">
        <v>1</v>
      </c>
      <c r="L101" s="35"/>
      <c r="N101" s="34">
        <v>1</v>
      </c>
      <c r="O101" s="35"/>
      <c r="Q101" s="34">
        <v>1</v>
      </c>
      <c r="R101" s="35"/>
      <c r="T101" s="34">
        <v>1</v>
      </c>
      <c r="U101" s="35"/>
      <c r="W101" s="34">
        <v>1</v>
      </c>
      <c r="X101" s="35"/>
      <c r="Z101" s="34">
        <v>1</v>
      </c>
      <c r="AA101" s="35"/>
      <c r="AC101" s="34">
        <v>1</v>
      </c>
      <c r="AD101" s="35"/>
      <c r="AF101" s="34">
        <v>1</v>
      </c>
      <c r="AG101" s="35"/>
    </row>
    <row r="102" spans="2:33" x14ac:dyDescent="0.25">
      <c r="B102" s="3" t="s">
        <v>162</v>
      </c>
      <c r="C102" s="3" t="s">
        <v>35</v>
      </c>
      <c r="D102" s="2"/>
      <c r="E102" s="36">
        <f>(E68*F85/E100)*E101</f>
        <v>0</v>
      </c>
      <c r="F102" s="36">
        <f>IF(F100=0,0,(E68*F85/F100)*F101)</f>
        <v>0</v>
      </c>
      <c r="H102" s="36">
        <f>(H68*I85/H100)*H101</f>
        <v>0</v>
      </c>
      <c r="I102" s="36">
        <f>IF(I100=0,0,(H68*I85/I100)*I101)</f>
        <v>0</v>
      </c>
      <c r="K102" s="36">
        <f>(K68*L85/K100)*K101</f>
        <v>0</v>
      </c>
      <c r="L102" s="36">
        <f>IF(L100=0,0,(K68*L85/L100)*L101)</f>
        <v>0</v>
      </c>
      <c r="N102" s="36">
        <f>(N68*O85/N100)*N101</f>
        <v>0</v>
      </c>
      <c r="O102" s="36">
        <f>IF(O100=0,0,(N68*O85/O100)*O101)</f>
        <v>0</v>
      </c>
      <c r="Q102" s="36">
        <f>(Q68*R85/Q100)*Q101</f>
        <v>0</v>
      </c>
      <c r="R102" s="36">
        <f>IF(R100=0,0,(Q68*R85/R100)*R101)</f>
        <v>0</v>
      </c>
      <c r="T102" s="36">
        <f>(T68*U85/T100)*T101</f>
        <v>0</v>
      </c>
      <c r="U102" s="36">
        <f>IF(U100=0,0,(T68*U85/U100)*U101)</f>
        <v>0</v>
      </c>
      <c r="W102" s="36">
        <f>(W68*X85/W100)*W101</f>
        <v>0</v>
      </c>
      <c r="X102" s="36">
        <f>IF(X100=0,0,(W68*X85/X100)*X101)</f>
        <v>0</v>
      </c>
      <c r="Z102" s="36">
        <f>(Z68*AA85/Z100)*Z101</f>
        <v>0</v>
      </c>
      <c r="AA102" s="36">
        <f>IF(AA100=0,0,(Z68*AA85/AA100)*AA101)</f>
        <v>0</v>
      </c>
      <c r="AC102" s="36">
        <f>(AC68*AD85/AC100)*AC101</f>
        <v>0</v>
      </c>
      <c r="AD102" s="36">
        <f>IF(AD100=0,0,(AC68*AD85/AD100)*AD101)</f>
        <v>0</v>
      </c>
      <c r="AF102" s="36">
        <f>(AF68*AG85/AF100)*AF101</f>
        <v>0</v>
      </c>
      <c r="AG102" s="36">
        <f>IF(AG100=0,0,(AF68*AG85/AG100)*AG101)</f>
        <v>0</v>
      </c>
    </row>
    <row r="104" spans="2:33" s="38" customFormat="1" ht="12" hidden="1" x14ac:dyDescent="0.25">
      <c r="E104" s="39">
        <f>E85</f>
        <v>0</v>
      </c>
      <c r="H104" s="39">
        <f>H85</f>
        <v>0</v>
      </c>
      <c r="K104" s="39">
        <f>K85</f>
        <v>0</v>
      </c>
      <c r="N104" s="39">
        <f>N85</f>
        <v>0</v>
      </c>
      <c r="Q104" s="39">
        <f>Q85</f>
        <v>0</v>
      </c>
      <c r="T104" s="39">
        <f>T85</f>
        <v>0</v>
      </c>
      <c r="W104" s="39">
        <f>W85</f>
        <v>0</v>
      </c>
      <c r="Z104" s="39">
        <f>Z85</f>
        <v>0</v>
      </c>
      <c r="AC104" s="39">
        <f>AC85</f>
        <v>0</v>
      </c>
      <c r="AF104" s="39">
        <f>AF85</f>
        <v>0</v>
      </c>
    </row>
    <row r="105" spans="2:33" s="38" customFormat="1" ht="12" hidden="1" x14ac:dyDescent="0.25">
      <c r="E105" s="39">
        <f>E104*E68</f>
        <v>0</v>
      </c>
      <c r="H105" s="39">
        <f>H104*H68</f>
        <v>0</v>
      </c>
      <c r="K105" s="39">
        <f>K104*K68</f>
        <v>0</v>
      </c>
      <c r="N105" s="39">
        <f>N104*N68</f>
        <v>0</v>
      </c>
      <c r="Q105" s="39">
        <f>Q104*Q68</f>
        <v>0</v>
      </c>
      <c r="T105" s="39">
        <f>T104*T68</f>
        <v>0</v>
      </c>
      <c r="W105" s="39">
        <f>W104*W68</f>
        <v>0</v>
      </c>
      <c r="Z105" s="39">
        <f>Z104*Z68</f>
        <v>0</v>
      </c>
      <c r="AC105" s="39">
        <f>AC104*AC68</f>
        <v>0</v>
      </c>
      <c r="AF105" s="39">
        <f>AF104*AF68</f>
        <v>0</v>
      </c>
    </row>
    <row r="106" spans="2:33" s="38" customFormat="1" ht="12" hidden="1" x14ac:dyDescent="0.25">
      <c r="F106" s="39">
        <f>F85</f>
        <v>0</v>
      </c>
      <c r="I106" s="39">
        <f>I85</f>
        <v>0</v>
      </c>
      <c r="L106" s="39">
        <f>L85</f>
        <v>0</v>
      </c>
      <c r="O106" s="39">
        <f>O85</f>
        <v>0</v>
      </c>
      <c r="R106" s="39">
        <f>R85</f>
        <v>0</v>
      </c>
      <c r="U106" s="39">
        <f>U85</f>
        <v>0</v>
      </c>
      <c r="X106" s="39">
        <f>X85</f>
        <v>0</v>
      </c>
      <c r="AA106" s="39">
        <f>AA85</f>
        <v>0</v>
      </c>
      <c r="AD106" s="39">
        <f>AD85</f>
        <v>0</v>
      </c>
      <c r="AG106" s="39">
        <f>AG85</f>
        <v>0</v>
      </c>
    </row>
    <row r="107" spans="2:33" s="38" customFormat="1" ht="12" hidden="1" x14ac:dyDescent="0.25">
      <c r="F107" s="39">
        <f>F106*E68</f>
        <v>0</v>
      </c>
      <c r="I107" s="39">
        <f>I106*H68</f>
        <v>0</v>
      </c>
      <c r="L107" s="39">
        <f>L106*K68</f>
        <v>0</v>
      </c>
      <c r="O107" s="39">
        <f>O106*N68</f>
        <v>0</v>
      </c>
      <c r="R107" s="39">
        <f>R106*Q68</f>
        <v>0</v>
      </c>
      <c r="U107" s="39">
        <f>U106*T68</f>
        <v>0</v>
      </c>
      <c r="X107" s="39">
        <f>X106*W68</f>
        <v>0</v>
      </c>
      <c r="AA107" s="39">
        <f>AA106*Z68</f>
        <v>0</v>
      </c>
      <c r="AD107" s="39">
        <f>AD106*AC68</f>
        <v>0</v>
      </c>
      <c r="AG107" s="39">
        <f>AG106*AF68</f>
        <v>0</v>
      </c>
    </row>
    <row r="108" spans="2:33" s="38" customFormat="1" ht="12" hidden="1" x14ac:dyDescent="0.25">
      <c r="E108" s="39">
        <f>E102</f>
        <v>0</v>
      </c>
      <c r="F108" s="40"/>
      <c r="H108" s="39">
        <f>H102</f>
        <v>0</v>
      </c>
      <c r="I108" s="40"/>
      <c r="K108" s="39">
        <f>K102</f>
        <v>0</v>
      </c>
      <c r="L108" s="40"/>
      <c r="N108" s="39">
        <f>N102</f>
        <v>0</v>
      </c>
      <c r="O108" s="40"/>
      <c r="Q108" s="39">
        <f>Q102</f>
        <v>0</v>
      </c>
      <c r="R108" s="40"/>
      <c r="T108" s="39">
        <f>T102</f>
        <v>0</v>
      </c>
      <c r="U108" s="40"/>
      <c r="W108" s="39">
        <f>W102</f>
        <v>0</v>
      </c>
      <c r="X108" s="40"/>
      <c r="Z108" s="39">
        <f>Z102</f>
        <v>0</v>
      </c>
      <c r="AA108" s="40"/>
      <c r="AC108" s="39">
        <f>AC102</f>
        <v>0</v>
      </c>
      <c r="AD108" s="40"/>
      <c r="AF108" s="39">
        <f>AF102</f>
        <v>0</v>
      </c>
      <c r="AG108" s="40"/>
    </row>
    <row r="109" spans="2:33" s="38" customFormat="1" ht="12" hidden="1" x14ac:dyDescent="0.25">
      <c r="F109" s="39">
        <f>F102</f>
        <v>0</v>
      </c>
      <c r="I109" s="39">
        <f>I102</f>
        <v>0</v>
      </c>
      <c r="L109" s="39">
        <f>L102</f>
        <v>0</v>
      </c>
      <c r="O109" s="39">
        <f>O102</f>
        <v>0</v>
      </c>
      <c r="R109" s="39">
        <f>R102</f>
        <v>0</v>
      </c>
      <c r="U109" s="39">
        <f>U102</f>
        <v>0</v>
      </c>
      <c r="X109" s="39">
        <f>X102</f>
        <v>0</v>
      </c>
      <c r="AA109" s="39">
        <f>AA102</f>
        <v>0</v>
      </c>
      <c r="AD109" s="39">
        <f>AD102</f>
        <v>0</v>
      </c>
      <c r="AG109" s="39">
        <f>AG102</f>
        <v>0</v>
      </c>
    </row>
    <row r="111" spans="2:33" x14ac:dyDescent="0.25">
      <c r="E111" s="37"/>
    </row>
    <row r="113" spans="2:9" x14ac:dyDescent="0.25">
      <c r="F113" s="37"/>
      <c r="H113" s="2"/>
      <c r="I113" s="2"/>
    </row>
    <row r="114" spans="2:9" x14ac:dyDescent="0.25">
      <c r="H114" s="2"/>
      <c r="I114" s="2"/>
    </row>
    <row r="115" spans="2:9" x14ac:dyDescent="0.25">
      <c r="H115" s="2"/>
      <c r="I115" s="2"/>
    </row>
    <row r="118" spans="2:9" x14ac:dyDescent="0.25">
      <c r="B118" s="2"/>
      <c r="C118" s="2"/>
      <c r="D118" s="2"/>
      <c r="E118" s="2"/>
      <c r="F118" s="2"/>
    </row>
    <row r="119" spans="2:9" x14ac:dyDescent="0.25">
      <c r="B119" s="2"/>
      <c r="C119" s="2"/>
      <c r="D119" s="2"/>
      <c r="E119" s="2"/>
      <c r="F119" s="2"/>
    </row>
  </sheetData>
  <sheetProtection algorithmName="SHA-512" hashValue="ILdhTMYITzek7YhtooOP0o2IzFMKdjkkv3gqJWHhuUSyo2S2J6yQq5KgOCA8glFvJckSO1JgygeTm7Mt1pdE+Q==" saltValue="4DdMDk4fR9x/4L0B26Zyog==" spinCount="100000" sheet="1" objects="1" scenarios="1" selectLockedCells="1"/>
  <mergeCells count="105">
    <mergeCell ref="AC79:AD79"/>
    <mergeCell ref="AC96:AD96"/>
    <mergeCell ref="AC98:AD99"/>
    <mergeCell ref="AF65:AG65"/>
    <mergeCell ref="AF67:AG67"/>
    <mergeCell ref="AF68:AG68"/>
    <mergeCell ref="AF69:AG70"/>
    <mergeCell ref="AF77:AG77"/>
    <mergeCell ref="AF79:AG79"/>
    <mergeCell ref="AF96:AG96"/>
    <mergeCell ref="AF98:AG99"/>
    <mergeCell ref="AC65:AD65"/>
    <mergeCell ref="AC67:AD67"/>
    <mergeCell ref="AC68:AD68"/>
    <mergeCell ref="AC69:AD70"/>
    <mergeCell ref="AC77:AD77"/>
    <mergeCell ref="W79:X79"/>
    <mergeCell ref="W96:X96"/>
    <mergeCell ref="W98:X99"/>
    <mergeCell ref="Z65:AA65"/>
    <mergeCell ref="Z67:AA67"/>
    <mergeCell ref="Z68:AA68"/>
    <mergeCell ref="Z69:AA70"/>
    <mergeCell ref="Z77:AA77"/>
    <mergeCell ref="Z79:AA79"/>
    <mergeCell ref="Z96:AA96"/>
    <mergeCell ref="Z98:AA99"/>
    <mergeCell ref="W65:X65"/>
    <mergeCell ref="W67:X67"/>
    <mergeCell ref="W68:X68"/>
    <mergeCell ref="W69:X70"/>
    <mergeCell ref="W77:X77"/>
    <mergeCell ref="Q96:R96"/>
    <mergeCell ref="Q98:R99"/>
    <mergeCell ref="T65:U65"/>
    <mergeCell ref="T67:U67"/>
    <mergeCell ref="T68:U68"/>
    <mergeCell ref="T69:U70"/>
    <mergeCell ref="T77:U77"/>
    <mergeCell ref="T79:U79"/>
    <mergeCell ref="T96:U96"/>
    <mergeCell ref="T98:U99"/>
    <mergeCell ref="Q65:R65"/>
    <mergeCell ref="Q67:R67"/>
    <mergeCell ref="Q68:R68"/>
    <mergeCell ref="Q69:R70"/>
    <mergeCell ref="E58:F58"/>
    <mergeCell ref="E48:F48"/>
    <mergeCell ref="E57:F57"/>
    <mergeCell ref="E59:F59"/>
    <mergeCell ref="E65:F65"/>
    <mergeCell ref="E67:F67"/>
    <mergeCell ref="E68:F68"/>
    <mergeCell ref="Q77:R77"/>
    <mergeCell ref="Q79:R79"/>
    <mergeCell ref="K77:L77"/>
    <mergeCell ref="K79:L79"/>
    <mergeCell ref="H79:I79"/>
    <mergeCell ref="B7:I12"/>
    <mergeCell ref="E16:I16"/>
    <mergeCell ref="B19:I21"/>
    <mergeCell ref="E23:F23"/>
    <mergeCell ref="B26:I27"/>
    <mergeCell ref="B34:C35"/>
    <mergeCell ref="E34:F35"/>
    <mergeCell ref="E46:F46"/>
    <mergeCell ref="B47:C47"/>
    <mergeCell ref="E47:F47"/>
    <mergeCell ref="E17:F17"/>
    <mergeCell ref="K96:L96"/>
    <mergeCell ref="K98:L99"/>
    <mergeCell ref="N79:O79"/>
    <mergeCell ref="N96:O96"/>
    <mergeCell ref="N98:O99"/>
    <mergeCell ref="N65:O65"/>
    <mergeCell ref="N67:O67"/>
    <mergeCell ref="N68:O68"/>
    <mergeCell ref="N69:O70"/>
    <mergeCell ref="N77:O77"/>
    <mergeCell ref="K69:L70"/>
    <mergeCell ref="K65:L65"/>
    <mergeCell ref="K67:L67"/>
    <mergeCell ref="K68:L68"/>
    <mergeCell ref="H96:I96"/>
    <mergeCell ref="H98:I99"/>
    <mergeCell ref="H65:I65"/>
    <mergeCell ref="H67:I67"/>
    <mergeCell ref="H68:I68"/>
    <mergeCell ref="H69:I70"/>
    <mergeCell ref="H77:I77"/>
    <mergeCell ref="B89:I94"/>
    <mergeCell ref="B74:I75"/>
    <mergeCell ref="E77:F77"/>
    <mergeCell ref="B79:B80"/>
    <mergeCell ref="C79:C80"/>
    <mergeCell ref="E79:F79"/>
    <mergeCell ref="B69:B70"/>
    <mergeCell ref="C69:C70"/>
    <mergeCell ref="E69:F70"/>
    <mergeCell ref="B96:B97"/>
    <mergeCell ref="C96:C97"/>
    <mergeCell ref="E96:F96"/>
    <mergeCell ref="B98:B99"/>
    <mergeCell ref="C98:C99"/>
    <mergeCell ref="E98:F99"/>
  </mergeCells>
  <dataValidations count="1">
    <dataValidation type="decimal" operator="greaterThanOrEqual" allowBlank="1" showInputMessage="1" showErrorMessage="1" error="Introduzca un número decimal positivo." sqref="E29 E100:F102 E42:E45 E53:E55 N81:O85 E31:E33 K68:L68 K81:L85 K100:L102 H68:I68 H81:I85 N68:O68 H100:I102 N100:O102 E68:F68 E81:F85 Q81:R85 Q68:R68 Q100:R102 T81:U85 T68:U68 T100:U102 W81:X85 W68:X68 W100:X102 Z81:AA85 Z68:AA68 Z100:AA102 AC81:AD85 AC68:AD68 AC100:AD102 AF81:AG85 AF68:AG68 AF100:AG102" xr:uid="{1B04CFCF-585B-4278-B99D-B5B3123B490F}">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Error" error="Seleccione una opción de la lista desplegable" xr:uid="{C32F8526-9404-430C-8EB9-5DD25CEFA1AE}">
          <x14:formula1>
            <xm:f>Tablas!$B$63:$B$103</xm:f>
          </x14:formula1>
          <xm:sqref>E23:F23</xm:sqref>
        </x14:dataValidation>
        <x14:dataValidation type="list" allowBlank="1" showInputMessage="1" showErrorMessage="1" errorTitle="Error" error="Seleccione una opción de la lista desplegable" xr:uid="{73F4FAD9-8658-4E1A-BB5F-87F761D91302}">
          <x14:formula1>
            <xm:f>Tablas!$B$108:$B$114</xm:f>
          </x14:formula1>
          <xm:sqref>N69:O70 K69:L70 E69:F70 H69:I70 Q69:R70 T69:U70 W69:X70 Z69:AA70 AC69:AD70 AF69:AG70</xm:sqref>
        </x14:dataValidation>
        <x14:dataValidation type="list" allowBlank="1" showInputMessage="1" showErrorMessage="1" errorTitle="Error" error="Seleccione una opción de la lista desplegable" xr:uid="{892D8216-7367-4397-877D-1FB42C224215}">
          <x14:formula1>
            <xm:f>Tablas!$C$107:$E$107</xm:f>
          </x14:formula1>
          <xm:sqref>N77:O77 K77:L77 E77:F77 H77:I77 Q77:R77 T77:U77 W77:X77 Z77:AA77 AC77:AD77 AF77:AG77</xm:sqref>
        </x14:dataValidation>
        <x14:dataValidation type="list" allowBlank="1" showInputMessage="1" showErrorMessage="1" errorTitle="Error" error="Seleccione una opción de la lista desplegable" xr:uid="{9BC1BF02-26F3-4255-BFAF-776DC057AA38}">
          <x14:formula1>
            <xm:f>Tablas!$B$140:$B$145</xm:f>
          </x14:formula1>
          <xm:sqref>N98:O99 K98:L99 E98:F99 H98:I99 Q98:R99 T98:U99 W98:X99 Z98:AA99 AC98:AD99 AF98:AG99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017D-E321-459D-AD57-540261CF32DE}">
  <sheetPr codeName="Hoja3"/>
  <dimension ref="B2:F145"/>
  <sheetViews>
    <sheetView workbookViewId="0"/>
  </sheetViews>
  <sheetFormatPr baseColWidth="10" defaultColWidth="10.5703125" defaultRowHeight="15" x14ac:dyDescent="0.25"/>
  <cols>
    <col min="1" max="16384" width="10.5703125" style="14"/>
  </cols>
  <sheetData>
    <row r="2" spans="2:2" ht="18.75" x14ac:dyDescent="0.25">
      <c r="B2" s="8" t="s">
        <v>3</v>
      </c>
    </row>
    <row r="4" spans="2:2" x14ac:dyDescent="0.25">
      <c r="B4" s="2" t="s">
        <v>4</v>
      </c>
    </row>
    <row r="5" spans="2:2" x14ac:dyDescent="0.25">
      <c r="B5" s="2" t="s">
        <v>30</v>
      </c>
    </row>
    <row r="6" spans="2:2" x14ac:dyDescent="0.25">
      <c r="B6" s="2" t="s">
        <v>31</v>
      </c>
    </row>
    <row r="7" spans="2:2" x14ac:dyDescent="0.25">
      <c r="B7" s="2" t="s">
        <v>32</v>
      </c>
    </row>
    <row r="9" spans="2:2" ht="18.75" x14ac:dyDescent="0.25">
      <c r="B9" s="8" t="s">
        <v>51</v>
      </c>
    </row>
    <row r="11" spans="2:2" x14ac:dyDescent="0.25">
      <c r="B11" s="14" t="s">
        <v>50</v>
      </c>
    </row>
    <row r="12" spans="2:2" x14ac:dyDescent="0.25">
      <c r="B12" s="14" t="s">
        <v>49</v>
      </c>
    </row>
    <row r="13" spans="2:2" x14ac:dyDescent="0.25">
      <c r="B13" s="14" t="s">
        <v>48</v>
      </c>
    </row>
    <row r="14" spans="2:2" x14ac:dyDescent="0.25">
      <c r="B14" s="14" t="s">
        <v>47</v>
      </c>
    </row>
    <row r="15" spans="2:2" x14ac:dyDescent="0.25">
      <c r="B15" s="14" t="s">
        <v>46</v>
      </c>
    </row>
    <row r="16" spans="2:2" x14ac:dyDescent="0.25">
      <c r="B16" s="14" t="s">
        <v>45</v>
      </c>
    </row>
    <row r="17" spans="2:6" x14ac:dyDescent="0.25">
      <c r="B17" s="14" t="s">
        <v>44</v>
      </c>
    </row>
    <row r="18" spans="2:6" x14ac:dyDescent="0.25">
      <c r="B18" s="14" t="s">
        <v>43</v>
      </c>
    </row>
    <row r="19" spans="2:6" x14ac:dyDescent="0.25">
      <c r="B19" s="14" t="s">
        <v>42</v>
      </c>
    </row>
    <row r="21" spans="2:6" ht="18.75" x14ac:dyDescent="0.25">
      <c r="B21" s="8" t="s">
        <v>38</v>
      </c>
    </row>
    <row r="23" spans="2:6" x14ac:dyDescent="0.25">
      <c r="B23" s="10" t="s">
        <v>33</v>
      </c>
      <c r="C23" s="10" t="s">
        <v>4</v>
      </c>
      <c r="D23" s="10" t="s">
        <v>30</v>
      </c>
      <c r="E23" s="10" t="s">
        <v>31</v>
      </c>
      <c r="F23" s="10" t="s">
        <v>32</v>
      </c>
    </row>
    <row r="24" spans="2:6" x14ac:dyDescent="0.25">
      <c r="B24" s="10" t="s">
        <v>21</v>
      </c>
      <c r="C24" s="10">
        <v>1</v>
      </c>
      <c r="D24" s="10">
        <v>1</v>
      </c>
      <c r="E24" s="10">
        <v>1</v>
      </c>
      <c r="F24" s="10">
        <v>3</v>
      </c>
    </row>
    <row r="25" spans="2:6" x14ac:dyDescent="0.25">
      <c r="B25" s="10" t="s">
        <v>23</v>
      </c>
      <c r="C25" s="10">
        <v>2</v>
      </c>
      <c r="D25" s="10">
        <v>2</v>
      </c>
      <c r="E25" s="10">
        <v>3</v>
      </c>
      <c r="F25" s="10">
        <v>2</v>
      </c>
    </row>
    <row r="26" spans="2:6" x14ac:dyDescent="0.25">
      <c r="B26" s="10" t="s">
        <v>24</v>
      </c>
      <c r="C26" s="10">
        <v>3</v>
      </c>
      <c r="D26" s="10">
        <v>3</v>
      </c>
      <c r="E26" s="10">
        <v>8</v>
      </c>
      <c r="F26" s="10">
        <v>5</v>
      </c>
    </row>
    <row r="27" spans="2:6" x14ac:dyDescent="0.25">
      <c r="B27" s="10" t="s">
        <v>26</v>
      </c>
      <c r="C27" s="10">
        <v>0.1</v>
      </c>
      <c r="D27" s="10">
        <v>0.1</v>
      </c>
      <c r="E27" s="10">
        <v>0.1</v>
      </c>
      <c r="F27" s="10">
        <v>0.1</v>
      </c>
    </row>
    <row r="28" spans="2:6" x14ac:dyDescent="0.25">
      <c r="B28" s="10" t="s">
        <v>27</v>
      </c>
      <c r="C28" s="10">
        <v>1</v>
      </c>
      <c r="D28" s="10">
        <v>1</v>
      </c>
      <c r="E28" s="10">
        <v>1</v>
      </c>
      <c r="F28" s="10">
        <v>1</v>
      </c>
    </row>
    <row r="29" spans="2:6" x14ac:dyDescent="0.25">
      <c r="B29" s="10"/>
      <c r="C29" s="10"/>
      <c r="D29" s="10"/>
      <c r="E29" s="10"/>
      <c r="F29" s="10"/>
    </row>
    <row r="30" spans="2:6" ht="18.75" x14ac:dyDescent="0.25">
      <c r="B30" s="8" t="s">
        <v>39</v>
      </c>
      <c r="C30" s="10"/>
      <c r="D30" s="10"/>
      <c r="E30" s="10"/>
      <c r="F30" s="10"/>
    </row>
    <row r="31" spans="2:6" x14ac:dyDescent="0.25">
      <c r="B31" s="10"/>
      <c r="C31" s="10"/>
      <c r="D31" s="10"/>
      <c r="E31" s="10"/>
      <c r="F31" s="10"/>
    </row>
    <row r="32" spans="2:6" x14ac:dyDescent="0.25">
      <c r="B32" s="10" t="s">
        <v>33</v>
      </c>
      <c r="C32" s="10" t="s">
        <v>4</v>
      </c>
      <c r="D32" s="10" t="s">
        <v>30</v>
      </c>
      <c r="E32" s="10" t="s">
        <v>31</v>
      </c>
      <c r="F32" s="10" t="s">
        <v>32</v>
      </c>
    </row>
    <row r="33" spans="2:6" x14ac:dyDescent="0.25">
      <c r="B33" s="10" t="s">
        <v>21</v>
      </c>
      <c r="C33" s="10">
        <v>0.5</v>
      </c>
      <c r="D33" s="10">
        <v>0.5</v>
      </c>
      <c r="E33" s="10">
        <v>0.5</v>
      </c>
      <c r="F33" s="10">
        <v>1.5</v>
      </c>
    </row>
    <row r="34" spans="2:6" x14ac:dyDescent="0.25">
      <c r="B34" s="10" t="s">
        <v>23</v>
      </c>
      <c r="C34" s="10">
        <v>1</v>
      </c>
      <c r="D34" s="10">
        <v>1</v>
      </c>
      <c r="E34" s="10">
        <v>1.5</v>
      </c>
      <c r="F34" s="10">
        <v>1</v>
      </c>
    </row>
    <row r="35" spans="2:6" x14ac:dyDescent="0.25">
      <c r="B35" s="10" t="s">
        <v>24</v>
      </c>
      <c r="C35" s="10">
        <v>1.5</v>
      </c>
      <c r="D35" s="10">
        <v>1.5</v>
      </c>
      <c r="E35" s="10">
        <v>4</v>
      </c>
      <c r="F35" s="10">
        <v>2.5</v>
      </c>
    </row>
    <row r="36" spans="2:6" x14ac:dyDescent="0.25">
      <c r="B36" s="10" t="s">
        <v>26</v>
      </c>
      <c r="C36" s="10">
        <v>0.5</v>
      </c>
      <c r="D36" s="10">
        <v>0.5</v>
      </c>
      <c r="E36" s="10">
        <v>0.5</v>
      </c>
      <c r="F36" s="10">
        <v>0.5</v>
      </c>
    </row>
    <row r="37" spans="2:6" x14ac:dyDescent="0.25">
      <c r="B37" s="10" t="s">
        <v>27</v>
      </c>
      <c r="C37" s="10">
        <v>2.2999999999999998</v>
      </c>
      <c r="D37" s="10">
        <v>3</v>
      </c>
      <c r="E37" s="10">
        <v>3</v>
      </c>
      <c r="F37" s="10">
        <v>2.2999999999999998</v>
      </c>
    </row>
    <row r="39" spans="2:6" ht="18.75" x14ac:dyDescent="0.25">
      <c r="B39" s="8" t="s">
        <v>40</v>
      </c>
    </row>
    <row r="41" spans="2:6" x14ac:dyDescent="0.25">
      <c r="B41" s="10" t="s">
        <v>33</v>
      </c>
      <c r="C41" s="10" t="s">
        <v>4</v>
      </c>
      <c r="D41" s="10" t="s">
        <v>30</v>
      </c>
      <c r="E41" s="10" t="s">
        <v>31</v>
      </c>
      <c r="F41" s="10" t="s">
        <v>32</v>
      </c>
    </row>
    <row r="42" spans="2:6" x14ac:dyDescent="0.25">
      <c r="B42" s="10" t="s">
        <v>21</v>
      </c>
      <c r="C42" s="10">
        <v>0.1</v>
      </c>
      <c r="D42" s="10">
        <v>0.1</v>
      </c>
      <c r="E42" s="10">
        <v>0.6</v>
      </c>
      <c r="F42" s="10">
        <v>0.2</v>
      </c>
    </row>
    <row r="43" spans="2:6" x14ac:dyDescent="0.25">
      <c r="B43" s="10" t="s">
        <v>23</v>
      </c>
      <c r="C43" s="10">
        <v>0.2</v>
      </c>
      <c r="D43" s="10">
        <v>0.2</v>
      </c>
      <c r="E43" s="10">
        <v>0.6</v>
      </c>
      <c r="F43" s="10">
        <v>0.2</v>
      </c>
    </row>
    <row r="44" spans="2:6" x14ac:dyDescent="0.25">
      <c r="B44" s="10" t="s">
        <v>24</v>
      </c>
      <c r="C44" s="10">
        <v>0.5</v>
      </c>
      <c r="D44" s="10">
        <v>0.5</v>
      </c>
      <c r="E44" s="10">
        <v>4</v>
      </c>
      <c r="F44" s="10">
        <v>0.6</v>
      </c>
    </row>
    <row r="45" spans="2:6" x14ac:dyDescent="0.25">
      <c r="B45" s="10" t="s">
        <v>26</v>
      </c>
      <c r="C45" s="10">
        <v>0</v>
      </c>
      <c r="D45" s="10">
        <v>0</v>
      </c>
      <c r="E45" s="10">
        <v>0</v>
      </c>
      <c r="F45" s="10">
        <v>0</v>
      </c>
    </row>
    <row r="46" spans="2:6" x14ac:dyDescent="0.25">
      <c r="B46" s="10" t="s">
        <v>27</v>
      </c>
      <c r="C46" s="10">
        <v>0.6</v>
      </c>
      <c r="D46" s="10">
        <v>0</v>
      </c>
      <c r="E46" s="10">
        <v>1.8</v>
      </c>
      <c r="F46" s="10">
        <v>0</v>
      </c>
    </row>
    <row r="48" spans="2:6" ht="18.75" x14ac:dyDescent="0.25">
      <c r="B48" s="8" t="s">
        <v>119</v>
      </c>
    </row>
    <row r="50" spans="2:5" x14ac:dyDescent="0.25">
      <c r="C50" s="14" t="s">
        <v>53</v>
      </c>
      <c r="D50" s="14" t="s">
        <v>54</v>
      </c>
      <c r="E50" s="14" t="s">
        <v>55</v>
      </c>
    </row>
    <row r="51" spans="2:5" x14ac:dyDescent="0.25">
      <c r="B51" s="14" t="s">
        <v>50</v>
      </c>
      <c r="C51" s="14">
        <v>2</v>
      </c>
      <c r="D51" s="14">
        <v>4</v>
      </c>
      <c r="E51" s="14">
        <v>6</v>
      </c>
    </row>
    <row r="52" spans="2:5" x14ac:dyDescent="0.25">
      <c r="B52" s="14" t="s">
        <v>49</v>
      </c>
      <c r="C52" s="14">
        <v>2</v>
      </c>
      <c r="D52" s="14">
        <v>4</v>
      </c>
      <c r="E52" s="14">
        <v>6</v>
      </c>
    </row>
    <row r="53" spans="2:5" x14ac:dyDescent="0.25">
      <c r="B53" s="14" t="s">
        <v>48</v>
      </c>
      <c r="C53" s="14">
        <v>2</v>
      </c>
      <c r="D53" s="14">
        <v>4</v>
      </c>
      <c r="E53" s="14">
        <v>6</v>
      </c>
    </row>
    <row r="54" spans="2:5" x14ac:dyDescent="0.25">
      <c r="B54" s="14" t="s">
        <v>47</v>
      </c>
      <c r="C54" s="14">
        <v>2</v>
      </c>
      <c r="D54" s="14">
        <v>4</v>
      </c>
      <c r="E54" s="14">
        <v>6</v>
      </c>
    </row>
    <row r="55" spans="2:5" x14ac:dyDescent="0.25">
      <c r="B55" s="14" t="s">
        <v>46</v>
      </c>
      <c r="C55" s="14">
        <v>2</v>
      </c>
      <c r="D55" s="14">
        <v>4</v>
      </c>
      <c r="E55" s="14">
        <v>6</v>
      </c>
    </row>
    <row r="56" spans="2:5" x14ac:dyDescent="0.25">
      <c r="B56" s="14" t="s">
        <v>45</v>
      </c>
      <c r="C56" s="14">
        <v>1</v>
      </c>
      <c r="D56" s="14">
        <v>2</v>
      </c>
      <c r="E56" s="14">
        <v>3</v>
      </c>
    </row>
    <row r="57" spans="2:5" x14ac:dyDescent="0.25">
      <c r="B57" s="14" t="s">
        <v>44</v>
      </c>
      <c r="C57" s="14">
        <v>1</v>
      </c>
      <c r="D57" s="14">
        <v>2</v>
      </c>
      <c r="E57" s="14">
        <v>3</v>
      </c>
    </row>
    <row r="58" spans="2:5" x14ac:dyDescent="0.25">
      <c r="B58" s="14" t="s">
        <v>43</v>
      </c>
      <c r="C58" s="14">
        <v>1</v>
      </c>
      <c r="D58" s="14">
        <v>2</v>
      </c>
      <c r="E58" s="14">
        <v>3</v>
      </c>
    </row>
    <row r="59" spans="2:5" x14ac:dyDescent="0.25">
      <c r="B59" s="14" t="s">
        <v>42</v>
      </c>
      <c r="C59" s="14">
        <v>1</v>
      </c>
      <c r="D59" s="14">
        <v>2</v>
      </c>
      <c r="E59" s="14">
        <v>3</v>
      </c>
    </row>
    <row r="61" spans="2:5" ht="18.75" x14ac:dyDescent="0.25">
      <c r="B61" s="8" t="s">
        <v>121</v>
      </c>
    </row>
    <row r="63" spans="2:5" x14ac:dyDescent="0.25">
      <c r="B63" s="14" t="s">
        <v>116</v>
      </c>
      <c r="C63" s="14">
        <v>0</v>
      </c>
    </row>
    <row r="64" spans="2:5" x14ac:dyDescent="0.25">
      <c r="B64" s="14" t="s">
        <v>78</v>
      </c>
      <c r="C64" s="17">
        <v>210</v>
      </c>
    </row>
    <row r="65" spans="2:3" x14ac:dyDescent="0.25">
      <c r="B65" s="14" t="s">
        <v>79</v>
      </c>
      <c r="C65" s="17">
        <v>221</v>
      </c>
    </row>
    <row r="66" spans="2:3" x14ac:dyDescent="0.25">
      <c r="B66" s="14" t="s">
        <v>80</v>
      </c>
      <c r="C66" s="17">
        <v>232</v>
      </c>
    </row>
    <row r="67" spans="2:3" x14ac:dyDescent="0.25">
      <c r="B67" s="14" t="s">
        <v>81</v>
      </c>
      <c r="C67" s="17">
        <v>186</v>
      </c>
    </row>
    <row r="68" spans="2:3" x14ac:dyDescent="0.25">
      <c r="B68" s="14" t="s">
        <v>82</v>
      </c>
      <c r="C68" s="17">
        <v>185</v>
      </c>
    </row>
    <row r="69" spans="2:3" x14ac:dyDescent="0.25">
      <c r="B69" s="14" t="s">
        <v>83</v>
      </c>
      <c r="C69" s="17">
        <v>184</v>
      </c>
    </row>
    <row r="70" spans="2:3" x14ac:dyDescent="0.25">
      <c r="B70" s="14" t="s">
        <v>84</v>
      </c>
      <c r="C70" s="17">
        <v>192</v>
      </c>
    </row>
    <row r="71" spans="2:3" x14ac:dyDescent="0.25">
      <c r="B71" s="14" t="s">
        <v>85</v>
      </c>
      <c r="C71" s="17">
        <v>193</v>
      </c>
    </row>
    <row r="72" spans="2:3" x14ac:dyDescent="0.25">
      <c r="B72" s="14" t="s">
        <v>86</v>
      </c>
      <c r="C72" s="17">
        <v>239</v>
      </c>
    </row>
    <row r="73" spans="2:3" x14ac:dyDescent="0.25">
      <c r="B73" s="14" t="s">
        <v>87</v>
      </c>
      <c r="C73" s="17">
        <v>176</v>
      </c>
    </row>
    <row r="74" spans="2:3" x14ac:dyDescent="0.25">
      <c r="B74" s="14" t="s">
        <v>88</v>
      </c>
      <c r="C74" s="17">
        <v>180</v>
      </c>
    </row>
    <row r="75" spans="2:3" x14ac:dyDescent="0.25">
      <c r="B75" s="14" t="s">
        <v>89</v>
      </c>
      <c r="C75" s="17">
        <v>177</v>
      </c>
    </row>
    <row r="76" spans="2:3" x14ac:dyDescent="0.25">
      <c r="B76" s="14" t="s">
        <v>90</v>
      </c>
      <c r="C76" s="17">
        <v>150</v>
      </c>
    </row>
    <row r="77" spans="2:3" x14ac:dyDescent="0.25">
      <c r="B77" s="14" t="s">
        <v>91</v>
      </c>
      <c r="C77" s="17">
        <v>147</v>
      </c>
    </row>
    <row r="78" spans="2:3" x14ac:dyDescent="0.25">
      <c r="B78" s="14" t="s">
        <v>92</v>
      </c>
      <c r="C78" s="17">
        <v>150</v>
      </c>
    </row>
    <row r="79" spans="2:3" x14ac:dyDescent="0.25">
      <c r="B79" s="14" t="s">
        <v>93</v>
      </c>
      <c r="C79" s="17">
        <v>132</v>
      </c>
    </row>
    <row r="80" spans="2:3" x14ac:dyDescent="0.25">
      <c r="B80" s="14" t="s">
        <v>94</v>
      </c>
      <c r="C80" s="17">
        <v>144</v>
      </c>
    </row>
    <row r="81" spans="2:3" x14ac:dyDescent="0.25">
      <c r="B81" s="14" t="s">
        <v>95</v>
      </c>
      <c r="C81" s="17">
        <v>179</v>
      </c>
    </row>
    <row r="82" spans="2:3" x14ac:dyDescent="0.25">
      <c r="B82" s="14" t="s">
        <v>118</v>
      </c>
      <c r="C82" s="17">
        <v>190</v>
      </c>
    </row>
    <row r="83" spans="2:3" x14ac:dyDescent="0.25">
      <c r="B83" s="14" t="s">
        <v>96</v>
      </c>
      <c r="C83" s="17">
        <v>210</v>
      </c>
    </row>
    <row r="84" spans="2:3" x14ac:dyDescent="0.25">
      <c r="B84" s="14" t="s">
        <v>97</v>
      </c>
      <c r="C84" s="17">
        <v>196</v>
      </c>
    </row>
    <row r="85" spans="2:3" x14ac:dyDescent="0.25">
      <c r="B85" s="14" t="s">
        <v>98</v>
      </c>
      <c r="C85" s="17">
        <v>196</v>
      </c>
    </row>
    <row r="86" spans="2:3" x14ac:dyDescent="0.25">
      <c r="B86" s="14" t="s">
        <v>99</v>
      </c>
      <c r="C86" s="14">
        <v>197</v>
      </c>
    </row>
    <row r="87" spans="2:3" x14ac:dyDescent="0.25">
      <c r="B87" s="14" t="s">
        <v>100</v>
      </c>
      <c r="C87" s="14">
        <v>196</v>
      </c>
    </row>
    <row r="88" spans="2:3" x14ac:dyDescent="0.25">
      <c r="B88" s="14" t="s">
        <v>101</v>
      </c>
      <c r="C88" s="14">
        <v>198</v>
      </c>
    </row>
    <row r="89" spans="2:3" x14ac:dyDescent="0.25">
      <c r="B89" s="14" t="s">
        <v>102</v>
      </c>
      <c r="C89" s="14">
        <v>196</v>
      </c>
    </row>
    <row r="90" spans="2:3" x14ac:dyDescent="0.25">
      <c r="B90" s="14" t="s">
        <v>103</v>
      </c>
      <c r="C90" s="14">
        <v>136</v>
      </c>
    </row>
    <row r="91" spans="2:3" x14ac:dyDescent="0.25">
      <c r="B91" s="14" t="s">
        <v>104</v>
      </c>
      <c r="C91" s="14">
        <v>141</v>
      </c>
    </row>
    <row r="92" spans="2:3" x14ac:dyDescent="0.25">
      <c r="B92" s="14" t="s">
        <v>105</v>
      </c>
      <c r="C92" s="14">
        <v>142</v>
      </c>
    </row>
    <row r="93" spans="2:3" x14ac:dyDescent="0.25">
      <c r="B93" s="14" t="s">
        <v>106</v>
      </c>
      <c r="C93" s="14">
        <v>121</v>
      </c>
    </row>
    <row r="94" spans="2:3" x14ac:dyDescent="0.25">
      <c r="B94" s="14" t="s">
        <v>107</v>
      </c>
      <c r="C94" s="14">
        <v>209</v>
      </c>
    </row>
    <row r="95" spans="2:3" x14ac:dyDescent="0.25">
      <c r="B95" s="14" t="s">
        <v>108</v>
      </c>
      <c r="C95" s="14">
        <v>171</v>
      </c>
    </row>
    <row r="96" spans="2:3" x14ac:dyDescent="0.25">
      <c r="B96" s="14" t="s">
        <v>117</v>
      </c>
      <c r="C96" s="14">
        <v>171</v>
      </c>
    </row>
    <row r="97" spans="2:5" x14ac:dyDescent="0.25">
      <c r="B97" s="14" t="s">
        <v>109</v>
      </c>
      <c r="C97" s="14">
        <v>154</v>
      </c>
    </row>
    <row r="98" spans="2:5" x14ac:dyDescent="0.25">
      <c r="B98" s="14" t="s">
        <v>110</v>
      </c>
      <c r="C98" s="14">
        <v>145</v>
      </c>
    </row>
    <row r="99" spans="2:5" x14ac:dyDescent="0.25">
      <c r="B99" s="14" t="s">
        <v>111</v>
      </c>
      <c r="C99" s="14">
        <v>134</v>
      </c>
    </row>
    <row r="100" spans="2:5" x14ac:dyDescent="0.25">
      <c r="B100" s="14" t="s">
        <v>112</v>
      </c>
      <c r="C100" s="14">
        <v>130</v>
      </c>
    </row>
    <row r="101" spans="2:5" x14ac:dyDescent="0.25">
      <c r="B101" s="14" t="s">
        <v>113</v>
      </c>
      <c r="C101" s="14">
        <v>121</v>
      </c>
    </row>
    <row r="102" spans="2:5" x14ac:dyDescent="0.25">
      <c r="B102" s="14" t="s">
        <v>114</v>
      </c>
      <c r="C102" s="14">
        <v>106</v>
      </c>
    </row>
    <row r="103" spans="2:5" x14ac:dyDescent="0.25">
      <c r="B103" s="14" t="s">
        <v>115</v>
      </c>
      <c r="C103" s="14">
        <v>210</v>
      </c>
    </row>
    <row r="105" spans="2:5" ht="18.75" x14ac:dyDescent="0.25">
      <c r="B105" s="8" t="s">
        <v>122</v>
      </c>
    </row>
    <row r="107" spans="2:5" x14ac:dyDescent="0.25">
      <c r="C107" s="14" t="s">
        <v>72</v>
      </c>
      <c r="D107" s="14" t="s">
        <v>73</v>
      </c>
      <c r="E107" s="14" t="s">
        <v>74</v>
      </c>
    </row>
    <row r="108" spans="2:5" x14ac:dyDescent="0.25">
      <c r="B108" s="14" t="s">
        <v>76</v>
      </c>
      <c r="C108" s="14">
        <v>0.2</v>
      </c>
      <c r="D108" s="14">
        <v>0.5</v>
      </c>
      <c r="E108" s="14">
        <v>0.9</v>
      </c>
    </row>
    <row r="109" spans="2:5" x14ac:dyDescent="0.25">
      <c r="B109" s="14" t="s">
        <v>67</v>
      </c>
      <c r="C109" s="14">
        <v>0.2</v>
      </c>
      <c r="D109" s="14">
        <v>0.5</v>
      </c>
      <c r="E109" s="14">
        <v>0.7</v>
      </c>
    </row>
    <row r="110" spans="2:5" x14ac:dyDescent="0.25">
      <c r="B110" s="14" t="s">
        <v>64</v>
      </c>
      <c r="C110" s="14">
        <v>0.3</v>
      </c>
      <c r="D110" s="14">
        <v>0.6</v>
      </c>
      <c r="E110" s="14">
        <v>0.8</v>
      </c>
    </row>
    <row r="111" spans="2:5" x14ac:dyDescent="0.25">
      <c r="B111" s="14" t="s">
        <v>65</v>
      </c>
      <c r="C111" s="14">
        <v>0.2</v>
      </c>
      <c r="D111" s="14">
        <v>0.5</v>
      </c>
      <c r="E111" s="14">
        <v>0.7</v>
      </c>
    </row>
    <row r="112" spans="2:5" x14ac:dyDescent="0.25">
      <c r="B112" s="14" t="s">
        <v>68</v>
      </c>
      <c r="C112" s="14">
        <v>0.3</v>
      </c>
      <c r="D112" s="14">
        <v>0.5</v>
      </c>
      <c r="E112" s="14">
        <v>0.7</v>
      </c>
    </row>
    <row r="113" spans="2:5" x14ac:dyDescent="0.25">
      <c r="B113" s="14" t="s">
        <v>66</v>
      </c>
      <c r="C113" s="14">
        <v>0.2</v>
      </c>
      <c r="D113" s="14">
        <v>0.5</v>
      </c>
      <c r="E113" s="14">
        <v>0.9</v>
      </c>
    </row>
    <row r="114" spans="2:5" x14ac:dyDescent="0.25">
      <c r="B114" s="14" t="s">
        <v>69</v>
      </c>
      <c r="C114" s="14">
        <v>0.6</v>
      </c>
      <c r="D114" s="14">
        <v>0.7</v>
      </c>
      <c r="E114" s="14">
        <v>0.8</v>
      </c>
    </row>
    <row r="116" spans="2:5" x14ac:dyDescent="0.25">
      <c r="B116" s="14" t="s">
        <v>70</v>
      </c>
    </row>
    <row r="118" spans="2:5" x14ac:dyDescent="0.25">
      <c r="C118" s="14" t="s">
        <v>72</v>
      </c>
      <c r="D118" s="14" t="s">
        <v>73</v>
      </c>
      <c r="E118" s="14" t="s">
        <v>74</v>
      </c>
    </row>
    <row r="119" spans="2:5" x14ac:dyDescent="0.25">
      <c r="B119" s="14" t="s">
        <v>76</v>
      </c>
      <c r="C119" s="14">
        <v>0.5</v>
      </c>
      <c r="D119" s="14">
        <v>1</v>
      </c>
      <c r="E119" s="14">
        <v>1.3</v>
      </c>
    </row>
    <row r="120" spans="2:5" x14ac:dyDescent="0.25">
      <c r="B120" s="14" t="s">
        <v>67</v>
      </c>
      <c r="C120" s="14">
        <v>0.5</v>
      </c>
      <c r="D120" s="14">
        <v>1</v>
      </c>
      <c r="E120" s="14">
        <v>1.1000000000000001</v>
      </c>
    </row>
    <row r="121" spans="2:5" x14ac:dyDescent="0.25">
      <c r="B121" s="14" t="s">
        <v>64</v>
      </c>
      <c r="C121" s="14">
        <v>0.5</v>
      </c>
      <c r="D121" s="14">
        <v>1</v>
      </c>
      <c r="E121" s="14">
        <v>1.1000000000000001</v>
      </c>
    </row>
    <row r="122" spans="2:5" x14ac:dyDescent="0.25">
      <c r="B122" s="14" t="s">
        <v>65</v>
      </c>
      <c r="C122" s="14">
        <v>0.5</v>
      </c>
      <c r="D122" s="14">
        <v>1</v>
      </c>
      <c r="E122" s="14">
        <v>1.1000000000000001</v>
      </c>
    </row>
    <row r="123" spans="2:5" x14ac:dyDescent="0.25">
      <c r="B123" s="14" t="s">
        <v>68</v>
      </c>
      <c r="C123" s="14">
        <v>0.5</v>
      </c>
      <c r="D123" s="14">
        <v>1</v>
      </c>
      <c r="E123" s="14">
        <v>1.1000000000000001</v>
      </c>
    </row>
    <row r="124" spans="2:5" x14ac:dyDescent="0.25">
      <c r="B124" s="14" t="s">
        <v>66</v>
      </c>
      <c r="C124" s="14">
        <v>0.6</v>
      </c>
      <c r="D124" s="14">
        <v>1.1000000000000001</v>
      </c>
      <c r="E124" s="14">
        <v>1.3</v>
      </c>
    </row>
    <row r="125" spans="2:5" x14ac:dyDescent="0.25">
      <c r="B125" s="14" t="s">
        <v>69</v>
      </c>
      <c r="C125" s="14">
        <v>1</v>
      </c>
      <c r="D125" s="14">
        <v>1</v>
      </c>
      <c r="E125" s="14">
        <v>1</v>
      </c>
    </row>
    <row r="127" spans="2:5" x14ac:dyDescent="0.25">
      <c r="B127" s="14" t="s">
        <v>71</v>
      </c>
    </row>
    <row r="129" spans="2:5" x14ac:dyDescent="0.25">
      <c r="C129" s="14" t="s">
        <v>72</v>
      </c>
      <c r="D129" s="14" t="s">
        <v>73</v>
      </c>
      <c r="E129" s="14" t="s">
        <v>74</v>
      </c>
    </row>
    <row r="130" spans="2:5" x14ac:dyDescent="0.25">
      <c r="B130" s="14" t="s">
        <v>76</v>
      </c>
      <c r="C130" s="14">
        <v>0.5</v>
      </c>
      <c r="D130" s="14">
        <v>1</v>
      </c>
      <c r="E130" s="14">
        <v>1.4</v>
      </c>
    </row>
    <row r="131" spans="2:5" x14ac:dyDescent="0.25">
      <c r="B131" s="14" t="s">
        <v>67</v>
      </c>
      <c r="C131" s="14">
        <v>0.5</v>
      </c>
      <c r="D131" s="14">
        <v>1</v>
      </c>
      <c r="E131" s="14">
        <v>1.3</v>
      </c>
    </row>
    <row r="132" spans="2:5" x14ac:dyDescent="0.25">
      <c r="B132" s="14" t="s">
        <v>64</v>
      </c>
      <c r="C132" s="14">
        <v>0.5</v>
      </c>
      <c r="D132" s="14">
        <v>1</v>
      </c>
      <c r="E132" s="14">
        <v>1.3</v>
      </c>
    </row>
    <row r="133" spans="2:5" x14ac:dyDescent="0.25">
      <c r="B133" s="14" t="s">
        <v>65</v>
      </c>
      <c r="C133" s="14">
        <v>0.5</v>
      </c>
      <c r="D133" s="14">
        <v>1</v>
      </c>
      <c r="E133" s="14">
        <v>1.3</v>
      </c>
    </row>
    <row r="134" spans="2:5" x14ac:dyDescent="0.25">
      <c r="B134" s="14" t="s">
        <v>68</v>
      </c>
      <c r="C134" s="14">
        <v>0.5</v>
      </c>
      <c r="D134" s="14">
        <v>1</v>
      </c>
      <c r="E134" s="14">
        <v>1.3</v>
      </c>
    </row>
    <row r="135" spans="2:5" x14ac:dyDescent="0.25">
      <c r="B135" s="14" t="s">
        <v>66</v>
      </c>
      <c r="C135" s="14">
        <v>0.5</v>
      </c>
      <c r="D135" s="14">
        <v>1</v>
      </c>
      <c r="E135" s="14">
        <v>1.4</v>
      </c>
    </row>
    <row r="136" spans="2:5" x14ac:dyDescent="0.25">
      <c r="B136" s="14" t="s">
        <v>69</v>
      </c>
      <c r="C136" s="14">
        <v>0.8</v>
      </c>
      <c r="D136" s="14">
        <v>1</v>
      </c>
      <c r="E136" s="14">
        <v>1.2</v>
      </c>
    </row>
    <row r="138" spans="2:5" ht="18.75" x14ac:dyDescent="0.25">
      <c r="B138" s="8" t="s">
        <v>120</v>
      </c>
    </row>
    <row r="140" spans="2:5" x14ac:dyDescent="0.25">
      <c r="B140" s="2" t="s">
        <v>61</v>
      </c>
    </row>
    <row r="141" spans="2:5" x14ac:dyDescent="0.25">
      <c r="B141" s="2" t="s">
        <v>58</v>
      </c>
    </row>
    <row r="142" spans="2:5" x14ac:dyDescent="0.25">
      <c r="B142" s="2" t="s">
        <v>59</v>
      </c>
    </row>
    <row r="143" spans="2:5" x14ac:dyDescent="0.25">
      <c r="B143" s="2" t="s">
        <v>62</v>
      </c>
    </row>
    <row r="144" spans="2:5" x14ac:dyDescent="0.25">
      <c r="B144" s="2" t="s">
        <v>63</v>
      </c>
    </row>
    <row r="145" spans="2:2" x14ac:dyDescent="0.25">
      <c r="B145" s="2" t="s">
        <v>60</v>
      </c>
    </row>
  </sheetData>
  <sheetProtection algorithmName="SHA-512" hashValue="HZsKcuc//lSs012fDXbfaF6uXyHtIK9OZF7UjTCj5rjz9zzDqxQwThSTjcuO71I9zFcRy5PQ0aIqadH5xNTZCg==" saltValue="vXEIZRuZDPkhWcDkplrM8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20R - 20.1</vt:lpstr>
      <vt:lpstr>7R - 7 - 21R - 21</vt:lpstr>
      <vt:lpstr>Tablas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Narváez Sotomayor</dc:creator>
  <cp:lastModifiedBy>Rodrigo Narváez</cp:lastModifiedBy>
  <dcterms:created xsi:type="dcterms:W3CDTF">2023-09-02T00:50:21Z</dcterms:created>
  <dcterms:modified xsi:type="dcterms:W3CDTF">2024-01-18T14:39:28Z</dcterms:modified>
</cp:coreProperties>
</file>